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 activeTab="5"/>
  </bookViews>
  <sheets>
    <sheet name="ПРИЗНАКИ" sheetId="8" r:id="rId1"/>
    <sheet name="АНАЛИЗАТОРЫ" sheetId="1" r:id="rId2"/>
    <sheet name="ВОПРОСЫ" sheetId="7" r:id="rId3"/>
    <sheet name="МОДЕЛИ" sheetId="3" r:id="rId4"/>
    <sheet name="ПРЕОБРАЗОВАТЕЛИ" sheetId="2" r:id="rId5"/>
    <sheet name="СВОДНАЯ" sheetId="6" r:id="rId6"/>
  </sheets>
  <definedNames>
    <definedName name="_GoBack" localSheetId="1">АНАЛИЗАТОРЫ!#REF!</definedName>
    <definedName name="_xlnm.Print_Area" localSheetId="0">ПРИЗНАКИ!$A$2:$U$43</definedName>
  </definedNames>
  <calcPr calcId="162913" iterateCount="99"/>
</workbook>
</file>

<file path=xl/calcChain.xml><?xml version="1.0" encoding="utf-8"?>
<calcChain xmlns="http://schemas.openxmlformats.org/spreadsheetml/2006/main">
  <c r="C25" i="6" l="1"/>
  <c r="C22" i="6"/>
  <c r="C18" i="6"/>
  <c r="T25" i="8" l="1"/>
  <c r="T24" i="8"/>
  <c r="T6" i="8" l="1"/>
  <c r="N6" i="3" l="1"/>
  <c r="E23" i="7" l="1"/>
  <c r="D26" i="7" l="1"/>
  <c r="I26" i="1"/>
  <c r="V7" i="8" l="1"/>
  <c r="E26" i="7" l="1"/>
  <c r="D26" i="3" l="1"/>
  <c r="E26" i="3"/>
  <c r="F26" i="3"/>
  <c r="G26" i="3"/>
  <c r="I26" i="3"/>
  <c r="J26" i="3"/>
  <c r="K26" i="3"/>
  <c r="L26" i="3"/>
  <c r="M26" i="3"/>
  <c r="O26" i="3"/>
  <c r="P26" i="3"/>
  <c r="Q26" i="3"/>
  <c r="R26" i="3"/>
  <c r="S26" i="3"/>
  <c r="T26" i="3"/>
  <c r="C26" i="3"/>
  <c r="U7" i="3"/>
  <c r="G7" i="6" s="1"/>
  <c r="U8" i="3"/>
  <c r="G8" i="6" s="1"/>
  <c r="U9" i="3"/>
  <c r="G9" i="6" s="1"/>
  <c r="U10" i="3"/>
  <c r="G10" i="6" s="1"/>
  <c r="U11" i="3"/>
  <c r="G11" i="6" s="1"/>
  <c r="U12" i="3"/>
  <c r="G12" i="6" s="1"/>
  <c r="U13" i="3"/>
  <c r="G13" i="6" s="1"/>
  <c r="U14" i="3"/>
  <c r="G14" i="6" s="1"/>
  <c r="U15" i="3"/>
  <c r="G15" i="6" s="1"/>
  <c r="U16" i="3"/>
  <c r="G16" i="6" s="1"/>
  <c r="U17" i="3"/>
  <c r="G17" i="6" s="1"/>
  <c r="U18" i="3"/>
  <c r="G18" i="6" s="1"/>
  <c r="U19" i="3"/>
  <c r="G19" i="6" s="1"/>
  <c r="U20" i="3"/>
  <c r="G20" i="6" s="1"/>
  <c r="U21" i="3"/>
  <c r="G21" i="6" s="1"/>
  <c r="U22" i="3"/>
  <c r="G22" i="6" s="1"/>
  <c r="U23" i="3"/>
  <c r="G23" i="6" s="1"/>
  <c r="U24" i="3"/>
  <c r="G24" i="6" s="1"/>
  <c r="U25" i="3"/>
  <c r="G25" i="6" s="1"/>
  <c r="U6" i="3"/>
  <c r="G6" i="6" s="1"/>
  <c r="D26" i="2"/>
  <c r="E26" i="2"/>
  <c r="F26" i="2"/>
  <c r="C26" i="2"/>
  <c r="N7" i="2"/>
  <c r="F7" i="6" s="1"/>
  <c r="N8" i="2"/>
  <c r="F8" i="6" s="1"/>
  <c r="N9" i="2"/>
  <c r="F9" i="6" s="1"/>
  <c r="N10" i="2"/>
  <c r="F10" i="6" s="1"/>
  <c r="N11" i="2"/>
  <c r="F11" i="6" s="1"/>
  <c r="N12" i="2"/>
  <c r="F12" i="6" s="1"/>
  <c r="N13" i="2"/>
  <c r="F13" i="6" s="1"/>
  <c r="N14" i="2"/>
  <c r="F14" i="6" s="1"/>
  <c r="N15" i="2"/>
  <c r="F15" i="6" s="1"/>
  <c r="N16" i="2"/>
  <c r="F16" i="6" s="1"/>
  <c r="N17" i="2"/>
  <c r="F17" i="6" s="1"/>
  <c r="N18" i="2"/>
  <c r="F18" i="6" s="1"/>
  <c r="N19" i="2"/>
  <c r="F19" i="6" s="1"/>
  <c r="N20" i="2"/>
  <c r="F20" i="6" s="1"/>
  <c r="N21" i="2"/>
  <c r="F21" i="6" s="1"/>
  <c r="N22" i="2"/>
  <c r="F22" i="6" s="1"/>
  <c r="N23" i="2"/>
  <c r="F23" i="6" s="1"/>
  <c r="N24" i="2"/>
  <c r="F24" i="6" s="1"/>
  <c r="N25" i="2"/>
  <c r="F25" i="6" s="1"/>
  <c r="N6" i="2"/>
  <c r="F6" i="6" s="1"/>
  <c r="J7" i="7"/>
  <c r="E7" i="6" s="1"/>
  <c r="J8" i="7"/>
  <c r="E8" i="6" s="1"/>
  <c r="J9" i="7"/>
  <c r="E9" i="6" s="1"/>
  <c r="J10" i="7"/>
  <c r="E10" i="6" s="1"/>
  <c r="J11" i="7"/>
  <c r="E11" i="6" s="1"/>
  <c r="J12" i="7"/>
  <c r="E12" i="6" s="1"/>
  <c r="J13" i="7"/>
  <c r="E13" i="6" s="1"/>
  <c r="J14" i="7"/>
  <c r="E14" i="6" s="1"/>
  <c r="J15" i="7"/>
  <c r="E15" i="6" s="1"/>
  <c r="J16" i="7"/>
  <c r="E16" i="6" s="1"/>
  <c r="J17" i="7"/>
  <c r="E17" i="6" s="1"/>
  <c r="J18" i="7"/>
  <c r="E18" i="6" s="1"/>
  <c r="J19" i="7"/>
  <c r="E19" i="6" s="1"/>
  <c r="J20" i="7"/>
  <c r="E20" i="6" s="1"/>
  <c r="J21" i="7"/>
  <c r="E21" i="6" s="1"/>
  <c r="J22" i="7"/>
  <c r="E22" i="6" s="1"/>
  <c r="J23" i="7"/>
  <c r="E23" i="6" s="1"/>
  <c r="J24" i="7"/>
  <c r="E24" i="6" s="1"/>
  <c r="J25" i="7"/>
  <c r="E25" i="6" s="1"/>
  <c r="F26" i="7"/>
  <c r="H26" i="7"/>
  <c r="I26" i="7"/>
  <c r="C26" i="7"/>
  <c r="J6" i="7"/>
  <c r="E6" i="6" s="1"/>
  <c r="C26" i="1"/>
  <c r="D26" i="1"/>
  <c r="E26" i="1"/>
  <c r="F26" i="1"/>
  <c r="G26" i="1"/>
  <c r="H26" i="1"/>
  <c r="J7" i="1"/>
  <c r="D7" i="6" s="1"/>
  <c r="J8" i="1"/>
  <c r="D8" i="6" s="1"/>
  <c r="J9" i="1"/>
  <c r="D9" i="6" s="1"/>
  <c r="J10" i="1"/>
  <c r="D10" i="6" s="1"/>
  <c r="J11" i="1"/>
  <c r="D11" i="6" s="1"/>
  <c r="J12" i="1"/>
  <c r="D12" i="6" s="1"/>
  <c r="J13" i="1"/>
  <c r="D13" i="6" s="1"/>
  <c r="J14" i="1"/>
  <c r="J15" i="1"/>
  <c r="D15" i="6" s="1"/>
  <c r="J16" i="1"/>
  <c r="D16" i="6" s="1"/>
  <c r="J17" i="1"/>
  <c r="D17" i="6" s="1"/>
  <c r="J18" i="1"/>
  <c r="D18" i="6" s="1"/>
  <c r="J19" i="1"/>
  <c r="D19" i="6" s="1"/>
  <c r="J20" i="1"/>
  <c r="D20" i="6" s="1"/>
  <c r="J21" i="1"/>
  <c r="D21" i="6" s="1"/>
  <c r="J22" i="1"/>
  <c r="D22" i="6" s="1"/>
  <c r="J23" i="1"/>
  <c r="D23" i="6" s="1"/>
  <c r="J24" i="1"/>
  <c r="D24" i="6" s="1"/>
  <c r="J25" i="1"/>
  <c r="D25" i="6" s="1"/>
  <c r="J6" i="1"/>
  <c r="D6" i="6" s="1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C26" i="8"/>
  <c r="T7" i="8"/>
  <c r="C7" i="6" s="1"/>
  <c r="T8" i="8"/>
  <c r="C8" i="6" s="1"/>
  <c r="T9" i="8"/>
  <c r="C9" i="6" s="1"/>
  <c r="T10" i="8"/>
  <c r="C10" i="6" s="1"/>
  <c r="T11" i="8"/>
  <c r="C11" i="6" s="1"/>
  <c r="T12" i="8"/>
  <c r="C12" i="6" s="1"/>
  <c r="T13" i="8"/>
  <c r="C13" i="6" s="1"/>
  <c r="T14" i="8"/>
  <c r="C14" i="6" s="1"/>
  <c r="T15" i="8"/>
  <c r="C15" i="6" s="1"/>
  <c r="T16" i="8"/>
  <c r="C16" i="6" s="1"/>
  <c r="T17" i="8"/>
  <c r="C17" i="6" s="1"/>
  <c r="T18" i="8"/>
  <c r="C19" i="6" s="1"/>
  <c r="T19" i="8"/>
  <c r="C20" i="6" s="1"/>
  <c r="T20" i="8"/>
  <c r="C21" i="6" s="1"/>
  <c r="T21" i="8"/>
  <c r="C23" i="6" s="1"/>
  <c r="T22" i="8"/>
  <c r="C24" i="6" s="1"/>
  <c r="T23" i="8"/>
  <c r="C6" i="6"/>
  <c r="D14" i="6" l="1"/>
  <c r="H14" i="6" s="1"/>
  <c r="J26" i="1"/>
  <c r="T26" i="8"/>
  <c r="B32" i="8" s="1"/>
  <c r="J26" i="7"/>
  <c r="H25" i="6"/>
  <c r="H23" i="6"/>
  <c r="H21" i="6"/>
  <c r="H19" i="6"/>
  <c r="H17" i="6"/>
  <c r="H15" i="6"/>
  <c r="H13" i="6"/>
  <c r="H11" i="6"/>
  <c r="H9" i="6"/>
  <c r="H7" i="6"/>
  <c r="H24" i="6"/>
  <c r="H22" i="6"/>
  <c r="H20" i="6"/>
  <c r="H18" i="6"/>
  <c r="H16" i="6"/>
  <c r="H12" i="6"/>
  <c r="H10" i="6"/>
  <c r="H8" i="6"/>
  <c r="H6" i="6"/>
  <c r="U26" i="3"/>
  <c r="C33" i="6" s="1"/>
  <c r="N26" i="2"/>
  <c r="C32" i="6" s="1"/>
  <c r="C26" i="6" l="1"/>
  <c r="C29" i="6"/>
  <c r="E26" i="6"/>
  <c r="B31" i="7"/>
  <c r="C31" i="6"/>
  <c r="B31" i="1"/>
  <c r="C30" i="6"/>
  <c r="D26" i="6"/>
  <c r="B31" i="3"/>
  <c r="G26" i="6"/>
  <c r="B31" i="2"/>
  <c r="F26" i="6"/>
  <c r="H26" i="6" l="1"/>
  <c r="C34" i="6"/>
</calcChain>
</file>

<file path=xl/sharedStrings.xml><?xml version="1.0" encoding="utf-8"?>
<sst xmlns="http://schemas.openxmlformats.org/spreadsheetml/2006/main" count="1611" uniqueCount="132">
  <si>
    <t>№ п/п</t>
  </si>
  <si>
    <t>Ф.И.О.</t>
  </si>
  <si>
    <t>ребенка</t>
  </si>
  <si>
    <t>Итоговый показатель по каждому ребенку (среднее значение)</t>
  </si>
  <si>
    <t>май</t>
  </si>
  <si>
    <t>Итоговый показа­тель по группе (сред­нее значение)</t>
  </si>
  <si>
    <t>Воспитатели ________________________________________________________                                          Группа ________________________________________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</si>
  <si>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</si>
  <si>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</si>
  <si>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</si>
  <si>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</si>
  <si>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</si>
  <si>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</si>
  <si>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</si>
  <si>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</si>
  <si>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</si>
  <si>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</si>
  <si>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</si>
  <si>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</si>
  <si>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</si>
  <si>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</si>
  <si>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</si>
  <si>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</si>
  <si>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</si>
  <si>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</si>
  <si>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</si>
  <si>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</si>
  <si>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 xml:space="preserve"> </t>
  </si>
  <si>
    <t>АНАЛИЗАТОРЫ</t>
  </si>
  <si>
    <t>тактильный</t>
  </si>
  <si>
    <t>зрительный</t>
  </si>
  <si>
    <t>обоняние</t>
  </si>
  <si>
    <t>слуховой</t>
  </si>
  <si>
    <t>вкусовой</t>
  </si>
  <si>
    <t>прчинно-следственная связь</t>
  </si>
  <si>
    <t>анализаторы</t>
  </si>
  <si>
    <t>Восполняющий</t>
  </si>
  <si>
    <t>Описательный</t>
  </si>
  <si>
    <t>Каузальный</t>
  </si>
  <si>
    <t>Оценочный</t>
  </si>
  <si>
    <t>Воображаеиый</t>
  </si>
  <si>
    <t>Уточняющий</t>
  </si>
  <si>
    <t>субъективный</t>
  </si>
  <si>
    <t>ВОПРОСЫ</t>
  </si>
  <si>
    <t>ПРЕОБРАЗОВАТЕЛИ</t>
  </si>
  <si>
    <t>Увеличение-Уменьшение</t>
  </si>
  <si>
    <t>Оживление-Окаменение</t>
  </si>
  <si>
    <t>Дробление-Объединение</t>
  </si>
  <si>
    <t>Специализ-Универсализация</t>
  </si>
  <si>
    <t xml:space="preserve">Наоборот </t>
  </si>
  <si>
    <t>Зеркало времени</t>
  </si>
  <si>
    <t>Машина времени</t>
  </si>
  <si>
    <t>Остановка времени</t>
  </si>
  <si>
    <t>Обратное время</t>
  </si>
  <si>
    <t>Перепутывание времени</t>
  </si>
  <si>
    <t>Быстрых   и медленных минут</t>
  </si>
  <si>
    <t>МОДЕЛИ</t>
  </si>
  <si>
    <t>Сюжетная картина</t>
  </si>
  <si>
    <t>Круги Луллия</t>
  </si>
  <si>
    <t>Серия картинок</t>
  </si>
  <si>
    <t>Да-Нет класиффикация</t>
  </si>
  <si>
    <t xml:space="preserve">Системный оператор </t>
  </si>
  <si>
    <t>Да-Нет пространственная</t>
  </si>
  <si>
    <t>Анализ литературных произведений</t>
  </si>
  <si>
    <t>Детские проекты</t>
  </si>
  <si>
    <t>Морфологический анализ</t>
  </si>
  <si>
    <t>ПРИЗНАКИ</t>
  </si>
  <si>
    <t>Влажность</t>
  </si>
  <si>
    <t>Температура</t>
  </si>
  <si>
    <t>Рельеф</t>
  </si>
  <si>
    <t>Звук</t>
  </si>
  <si>
    <t>Вкус</t>
  </si>
  <si>
    <t>Запах</t>
  </si>
  <si>
    <t>Цвет</t>
  </si>
  <si>
    <t>Форма</t>
  </si>
  <si>
    <t>Размер</t>
  </si>
  <si>
    <t>Часть</t>
  </si>
  <si>
    <t>Место</t>
  </si>
  <si>
    <t>Действие</t>
  </si>
  <si>
    <t>Вес</t>
  </si>
  <si>
    <t>Материал</t>
  </si>
  <si>
    <t>Направление</t>
  </si>
  <si>
    <t>Время</t>
  </si>
  <si>
    <t>Количество</t>
  </si>
  <si>
    <t>признаки</t>
  </si>
  <si>
    <t>ИТОГИ ОСВОЕНИЯ МЕТОДИЧЕСКОГО КОМПЛЕКСА</t>
  </si>
  <si>
    <t>Фамилия, имя ребенка</t>
  </si>
  <si>
    <t>вопросы</t>
  </si>
  <si>
    <t>преобразователи</t>
  </si>
  <si>
    <t>модели</t>
  </si>
  <si>
    <t>XII</t>
  </si>
  <si>
    <t>Пейзаж, натюрморт</t>
  </si>
  <si>
    <t>рифмование</t>
  </si>
  <si>
    <t>метод маленьких человечков</t>
  </si>
  <si>
    <t>Общий уровень освоения МК</t>
  </si>
  <si>
    <t>Итоговый показатель по группе (среднее значение)</t>
  </si>
  <si>
    <t>эмоции</t>
  </si>
  <si>
    <t>Пересказ, заучивание стихов</t>
  </si>
  <si>
    <t>Тексты сказочного содержания</t>
  </si>
  <si>
    <t>Шихова Ксюша</t>
  </si>
  <si>
    <t>Щербаков Мирон</t>
  </si>
  <si>
    <t>+</t>
  </si>
  <si>
    <t>-</t>
  </si>
  <si>
    <t xml:space="preserve">Ситуативная Да-Нет </t>
  </si>
  <si>
    <t>Работа спроблемой</t>
  </si>
  <si>
    <t>Наблюдение</t>
  </si>
  <si>
    <t>Метафора</t>
  </si>
  <si>
    <t>январь</t>
  </si>
  <si>
    <t>Заболотская Л.И Кирллова Л.А</t>
  </si>
  <si>
    <t>Алыев Асиф</t>
  </si>
  <si>
    <t>Башенева Кира</t>
  </si>
  <si>
    <t>Бурухин Глеб</t>
  </si>
  <si>
    <t xml:space="preserve">Вистовной Кирилл </t>
  </si>
  <si>
    <t>Гавриловский Вова</t>
  </si>
  <si>
    <t>Дадашев Муслим</t>
  </si>
  <si>
    <t>Долгов Савелий</t>
  </si>
  <si>
    <t>Карпухин Илья</t>
  </si>
  <si>
    <t>Куприна Алина</t>
  </si>
  <si>
    <t>Кутеев Вова</t>
  </si>
  <si>
    <t>Пакин Егор</t>
  </si>
  <si>
    <t>Попова Вика</t>
  </si>
  <si>
    <t>Малышева Тася</t>
  </si>
  <si>
    <t xml:space="preserve">Сумкина Ангелина </t>
  </si>
  <si>
    <t>Тайменева Вика</t>
  </si>
  <si>
    <t>Окатов Иван</t>
  </si>
  <si>
    <t>Набиев Тмимур</t>
  </si>
  <si>
    <t>Шадрин Сережжа</t>
  </si>
  <si>
    <r>
      <t>18.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</si>
  <si>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>Заболотская Л.И., Кириллова Л.А.</t>
  </si>
  <si>
    <t>старшая группа</t>
  </si>
  <si>
    <t>Заболотская Лианна Ильгисовна</t>
  </si>
  <si>
    <t>Заболотская Л.И. , Кириллова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</si>
</sst>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2"/>
    </xf>
    <xf numFmtId="164" fontId="0" fillId="0" borderId="0" xfId="0" applyNumberFormat="1"/>
    <xf numFmtId="1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0" fillId="0" borderId="13" xfId="0" applyBorder="1"/>
    <xf numFmtId="1" fontId="0" fillId="0" borderId="13" xfId="0" applyNumberFormat="1" applyBorder="1"/>
    <xf numFmtId="0" fontId="8" fillId="0" borderId="13" xfId="0" applyFont="1" applyBorder="1"/>
    <xf numFmtId="0" fontId="1" fillId="0" borderId="7" xfId="0" applyFont="1" applyBorder="1" applyAlignment="1" applyProtection="1">
      <alignment vertical="top" wrapText="1"/>
      <protection locked="0"/>
    </xf>
    <xf numFmtId="1" fontId="1" fillId="0" borderId="7" xfId="0" applyNumberFormat="1" applyFont="1" applyBorder="1" applyAlignment="1" applyProtection="1">
      <alignment vertical="top" wrapText="1"/>
      <protection locked="0"/>
    </xf>
    <xf numFmtId="0" fontId="9" fillId="0" borderId="7" xfId="0" applyNumberFormat="1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164" fontId="9" fillId="0" borderId="7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7" xfId="1" applyNumberFormat="1" applyFont="1" applyBorder="1" applyAlignment="1">
      <alignment horizontal="center" vertical="top" wrapText="1"/>
    </xf>
    <xf numFmtId="0" fontId="9" fillId="0" borderId="7" xfId="0" applyFont="1" applyBorder="1" applyAlignment="1" applyProtection="1">
      <alignment vertical="top" wrapText="1"/>
      <protection locked="0"/>
    </xf>
    <xf numFmtId="0" fontId="13" fillId="0" borderId="4" xfId="0" applyFont="1" applyBorder="1" applyAlignment="1">
      <alignment vertical="top" wrapText="1"/>
    </xf>
    <xf numFmtId="0" fontId="1" fillId="0" borderId="7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16" fontId="9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Border="1" applyAlignment="1">
      <alignment horizontal="center" vertical="top" wrapText="1"/>
    </xf>
    <xf numFmtId="1" fontId="6" fillId="0" borderId="7" xfId="0" applyNumberFormat="1" applyFont="1" applyBorder="1" applyAlignment="1">
      <alignment vertical="top" wrapText="1"/>
    </xf>
    <xf numFmtId="17" fontId="10" fillId="0" borderId="1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1" fillId="0" borderId="7" xfId="0" applyNumberFormat="1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7" xfId="0" quotePrefix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ПРИЗНАКИ!$B$30:$C$31</c:f>
              <c:multiLvlStrCache>
                <c:ptCount val="2"/>
                <c:lvl>
                  <c:pt idx="0">
                    <c:v>сен.21</c:v>
                  </c:pt>
                  <c:pt idx="1">
                    <c:v>янв.21</c:v>
                  </c:pt>
                </c:lvl>
                <c:lvl>
                  <c:pt idx="0">
                    <c:v>признаки</c:v>
                  </c:pt>
                </c:lvl>
              </c:multiLvlStrCache>
            </c:multiLvlStrRef>
          </c:cat>
          <c:val>
            <c:numRef>
              <c:f>ПРИЗНАКИ!$B$32:$C$32</c:f>
              <c:numCache>
                <c:formatCode>General</c:formatCode>
                <c:ptCount val="2"/>
                <c:pt idx="0" formatCode="0.0">
                  <c:v>100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9-4290-BA81-4A78098D2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45280"/>
        <c:axId val="192146816"/>
        <c:axId val="0"/>
      </c:bar3DChart>
      <c:catAx>
        <c:axId val="1921452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92146816"/>
        <c:crosses val="autoZero"/>
        <c:auto val="1"/>
        <c:lblAlgn val="ctr"/>
        <c:lblOffset val="100"/>
        <c:noMultiLvlLbl val="0"/>
      </c:catAx>
      <c:valAx>
        <c:axId val="1921468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214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895285417729978E-2"/>
          <c:y val="3.8266021400293476E-2"/>
          <c:w val="0.70767512891346496"/>
          <c:h val="0.7416390926108967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АНАЛИЗАТОРЫ!$B$29:$C$30</c:f>
              <c:multiLvlStrCache>
                <c:ptCount val="2"/>
                <c:lvl>
                  <c:pt idx="0">
                    <c:v>январь</c:v>
                  </c:pt>
                  <c:pt idx="1">
                    <c:v>май</c:v>
                  </c:pt>
                </c:lvl>
                <c:lvl>
                  <c:pt idx="0">
                    <c:v>АНАЛИЗАТОРЫ</c:v>
                  </c:pt>
                </c:lvl>
              </c:multiLvlStrCache>
            </c:multiLvlStrRef>
          </c:cat>
          <c:val>
            <c:numRef>
              <c:f>АНАЛИЗАТОРЫ!$B$31:$C$31</c:f>
              <c:numCache>
                <c:formatCode>General</c:formatCode>
                <c:ptCount val="2"/>
                <c:pt idx="0">
                  <c:v>89.285714285714292</c:v>
                </c:pt>
                <c:pt idx="1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C-49BD-A164-29CB5A113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245568"/>
        <c:axId val="193247104"/>
        <c:axId val="0"/>
      </c:bar3DChart>
      <c:catAx>
        <c:axId val="19324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247104"/>
        <c:crosses val="autoZero"/>
        <c:auto val="1"/>
        <c:lblAlgn val="ctr"/>
        <c:lblOffset val="100"/>
        <c:noMultiLvlLbl val="0"/>
      </c:catAx>
      <c:valAx>
        <c:axId val="19324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245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" l="0" r="0" t="0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ВОПРОСЫ!$B$29:$C$30</c:f>
              <c:multiLvlStrCache>
                <c:ptCount val="2"/>
                <c:lvl>
                  <c:pt idx="0">
                    <c:v>январь</c:v>
                  </c:pt>
                  <c:pt idx="1">
                    <c:v>май</c:v>
                  </c:pt>
                </c:lvl>
                <c:lvl>
                  <c:pt idx="0">
                    <c:v>ВОПРОСЫ</c:v>
                  </c:pt>
                </c:lvl>
              </c:multiLvlStrCache>
            </c:multiLvlStrRef>
          </c:cat>
          <c:val>
            <c:numRef>
              <c:f>ВОПРОСЫ!$B$31:$C$31</c:f>
              <c:numCache>
                <c:formatCode>General</c:formatCode>
                <c:ptCount val="2"/>
                <c:pt idx="0">
                  <c:v>78.571428571428569</c:v>
                </c:pt>
                <c:pt idx="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8F7-90C9-E047FCB5A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01120"/>
        <c:axId val="193302912"/>
        <c:axId val="0"/>
      </c:bar3DChart>
      <c:catAx>
        <c:axId val="19330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302912"/>
        <c:crosses val="autoZero"/>
        <c:auto val="1"/>
        <c:lblAlgn val="ctr"/>
        <c:lblOffset val="100"/>
        <c:noMultiLvlLbl val="0"/>
      </c:catAx>
      <c:valAx>
        <c:axId val="19330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30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МОДЕЛИ!$B$29:$C$30</c:f>
              <c:multiLvlStrCache>
                <c:ptCount val="2"/>
                <c:lvl>
                  <c:pt idx="0">
                    <c:v>январь</c:v>
                  </c:pt>
                  <c:pt idx="1">
                    <c:v>май</c:v>
                  </c:pt>
                </c:lvl>
                <c:lvl>
                  <c:pt idx="0">
                    <c:v>модели</c:v>
                  </c:pt>
                </c:lvl>
              </c:multiLvlStrCache>
            </c:multiLvlStrRef>
          </c:cat>
          <c:val>
            <c:numRef>
              <c:f>МОДЕЛИ!$B$31:$C$31</c:f>
              <c:numCache>
                <c:formatCode>General</c:formatCode>
                <c:ptCount val="2"/>
                <c:pt idx="0">
                  <c:v>63.611111111111107</c:v>
                </c:pt>
                <c:pt idx="1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F-4705-9443-FA069E17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635456"/>
        <c:axId val="193636992"/>
        <c:axId val="0"/>
      </c:bar3DChart>
      <c:catAx>
        <c:axId val="19363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636992"/>
        <c:crosses val="autoZero"/>
        <c:auto val="1"/>
        <c:lblAlgn val="ctr"/>
        <c:lblOffset val="100"/>
        <c:noMultiLvlLbl val="0"/>
      </c:catAx>
      <c:valAx>
        <c:axId val="19363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3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ПРЕОБРАЗОВАТЕЛИ!$B$29:$C$30</c:f>
              <c:multiLvlStrCache>
                <c:ptCount val="2"/>
                <c:lvl>
                  <c:pt idx="0">
                    <c:v>январь</c:v>
                  </c:pt>
                  <c:pt idx="1">
                    <c:v>май</c:v>
                  </c:pt>
                </c:lvl>
                <c:lvl>
                  <c:pt idx="0">
                    <c:v>преобразователи</c:v>
                  </c:pt>
                </c:lvl>
              </c:multiLvlStrCache>
            </c:multiLvlStrRef>
          </c:cat>
          <c:val>
            <c:numRef>
              <c:f>ПРЕОБРАЗОВАТЕЛИ!$B$31:$C$31</c:f>
              <c:numCache>
                <c:formatCode>d\-mmm</c:formatCode>
                <c:ptCount val="2"/>
                <c:pt idx="0" formatCode="General">
                  <c:v>79.545454545454547</c:v>
                </c:pt>
                <c:pt idx="1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9-4C9C-80B5-688871DD1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705088"/>
        <c:axId val="193706624"/>
        <c:axId val="0"/>
      </c:bar3DChart>
      <c:catAx>
        <c:axId val="1937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706624"/>
        <c:crosses val="autoZero"/>
        <c:auto val="1"/>
        <c:lblAlgn val="ctr"/>
        <c:lblOffset val="100"/>
        <c:noMultiLvlLbl val="0"/>
      </c:catAx>
      <c:valAx>
        <c:axId val="19370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705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FB6-4B29-B0CD-618880AAC292}"/>
              </c:ext>
            </c:extLst>
          </c:dPt>
          <c:cat>
            <c:strRef>
              <c:f>СВОДНАЯ!$B$29:$B$34</c:f>
              <c:strCache>
                <c:ptCount val="6"/>
                <c:pt idx="0">
                  <c:v>признаки</c:v>
                </c:pt>
                <c:pt idx="1">
                  <c:v>анализаторы</c:v>
                </c:pt>
                <c:pt idx="2">
                  <c:v>вопросы</c:v>
                </c:pt>
                <c:pt idx="3">
                  <c:v>преобразователи</c:v>
                </c:pt>
                <c:pt idx="4">
                  <c:v>модели</c:v>
                </c:pt>
                <c:pt idx="5">
                  <c:v>Общий уровень освоения МК</c:v>
                </c:pt>
              </c:strCache>
            </c:strRef>
          </c:cat>
          <c:val>
            <c:numRef>
              <c:f>СВОДНАЯ!$C$29:$C$34</c:f>
              <c:numCache>
                <c:formatCode>0</c:formatCode>
                <c:ptCount val="6"/>
                <c:pt idx="0">
                  <c:v>100</c:v>
                </c:pt>
                <c:pt idx="1">
                  <c:v>89.285714285714292</c:v>
                </c:pt>
                <c:pt idx="2">
                  <c:v>78.571428571428569</c:v>
                </c:pt>
                <c:pt idx="3">
                  <c:v>79.545454545454547</c:v>
                </c:pt>
                <c:pt idx="4">
                  <c:v>63.611111111111114</c:v>
                </c:pt>
                <c:pt idx="5">
                  <c:v>82.20274170274169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6-4B29-B0CD-618880AAC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929984"/>
        <c:axId val="193931520"/>
        <c:axId val="0"/>
      </c:bar3DChart>
      <c:catAx>
        <c:axId val="19392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31520"/>
        <c:crosses val="autoZero"/>
        <c:auto val="1"/>
        <c:lblAlgn val="ctr"/>
        <c:lblOffset val="100"/>
        <c:noMultiLvlLbl val="0"/>
      </c:catAx>
      <c:valAx>
        <c:axId val="193931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392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28</xdr:row>
      <xdr:rowOff>0</xdr:rowOff>
    </xdr:from>
    <xdr:to>
      <xdr:col>9</xdr:col>
      <xdr:colOff>0</xdr:colOff>
      <xdr:row>41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27</xdr:row>
      <xdr:rowOff>152400</xdr:rowOff>
    </xdr:from>
    <xdr:to>
      <xdr:col>7</xdr:col>
      <xdr:colOff>0</xdr:colOff>
      <xdr:row>41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133350</xdr:rowOff>
    </xdr:from>
    <xdr:to>
      <xdr:col>7</xdr:col>
      <xdr:colOff>371475</xdr:colOff>
      <xdr:row>41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543791</xdr:colOff>
      <xdr:row>29</xdr:row>
      <xdr:rowOff>34636</xdr:rowOff>
    </xdr:from>
    <xdr:to>
      <xdr:col>11</xdr:col>
      <xdr:colOff>706582</xdr:colOff>
      <xdr:row>42</xdr:row>
      <xdr:rowOff>161059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12700</xdr:rowOff>
    </xdr:from>
    <xdr:to>
      <xdr:col>7</xdr:col>
      <xdr:colOff>0</xdr:colOff>
      <xdr:row>41</xdr:row>
      <xdr:rowOff>63500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27</xdr:row>
      <xdr:rowOff>76200</xdr:rowOff>
    </xdr:from>
    <xdr:to>
      <xdr:col>7</xdr:col>
      <xdr:colOff>200025</xdr:colOff>
      <xdr:row>41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opLeftCell="A13" zoomScale="71" zoomScaleNormal="71" workbookViewId="0">
      <selection activeCell="K2" sqref="K2"/>
    </sheetView>
  </sheetViews>
  <sheetFormatPr defaultRowHeight="15" x14ac:dyDescent="0.25"/>
  <cols>
    <col min="1" max="1" width="13.28515625" customWidth="1"/>
    <col min="2" max="2" width="27.7109375" customWidth="1"/>
    <col min="3" max="3" width="12.5703125" customWidth="1"/>
    <col min="4" max="4" width="13.7109375" customWidth="1"/>
    <col min="5" max="5" width="9.42578125" customWidth="1"/>
    <col min="6" max="6" width="6.85546875" customWidth="1"/>
    <col min="7" max="7" width="6.28515625" customWidth="1"/>
    <col min="8" max="8" width="6.85546875" customWidth="1"/>
    <col min="9" max="9" width="6.42578125" customWidth="1"/>
    <col min="10" max="10" width="8.42578125" customWidth="1"/>
    <col min="11" max="12" width="8.5703125" customWidth="1"/>
    <col min="13" max="13" width="8" customWidth="1"/>
    <col min="14" max="14" width="11.7109375" customWidth="1"/>
    <col min="15" max="15" width="6.28515625" customWidth="1"/>
    <col min="16" max="16" width="13.5703125" customWidth="1"/>
    <col min="17" max="17" width="12.5703125" customWidth="1"/>
    <col min="18" max="18" width="15.28515625" customWidth="1"/>
    <col min="19" max="19" width="9.28515625" customWidth="1"/>
    <col min="20" max="20" width="16.42578125" customWidth="1"/>
    <col min="23" max="23" width="18.42578125" customWidth="1"/>
  </cols>
  <sheetData>
    <row r="1" spans="1:23" ht="33.75" customHeight="1" x14ac:dyDescent="0.2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3" ht="33" customHeight="1" thickBot="1" x14ac:dyDescent="0.3">
      <c r="A2" s="31" t="s">
        <v>6</v>
      </c>
      <c r="B2" s="32" t="s">
        <v>108</v>
      </c>
      <c r="C2" s="32"/>
      <c r="D2" s="32"/>
      <c r="E2" s="32"/>
      <c r="F2" s="32"/>
      <c r="G2" s="33"/>
      <c r="H2" s="33"/>
      <c r="I2" s="33"/>
      <c r="J2" s="33"/>
      <c r="K2" s="46" t="s">
        <v>129</v>
      </c>
      <c r="L2" s="33"/>
      <c r="M2" s="33"/>
      <c r="N2" s="33"/>
      <c r="O2" s="33"/>
      <c r="P2" s="33"/>
      <c r="Q2" s="32"/>
      <c r="R2" s="32"/>
      <c r="S2" s="32"/>
      <c r="T2" s="32"/>
    </row>
    <row r="3" spans="1:23" ht="95.45" customHeight="1" x14ac:dyDescent="0.25">
      <c r="A3" s="24" t="s">
        <v>0</v>
      </c>
      <c r="B3" s="2" t="s">
        <v>1</v>
      </c>
      <c r="C3" s="27" t="s">
        <v>67</v>
      </c>
      <c r="D3" s="27" t="s">
        <v>68</v>
      </c>
      <c r="E3" s="27" t="s">
        <v>69</v>
      </c>
      <c r="F3" s="27" t="s">
        <v>70</v>
      </c>
      <c r="G3" s="27" t="s">
        <v>71</v>
      </c>
      <c r="H3" s="27" t="s">
        <v>72</v>
      </c>
      <c r="I3" s="28" t="s">
        <v>73</v>
      </c>
      <c r="J3" s="28" t="s">
        <v>74</v>
      </c>
      <c r="K3" s="28" t="s">
        <v>75</v>
      </c>
      <c r="L3" s="28" t="s">
        <v>76</v>
      </c>
      <c r="M3" s="28" t="s">
        <v>77</v>
      </c>
      <c r="N3" s="28" t="s">
        <v>78</v>
      </c>
      <c r="O3" s="29" t="s">
        <v>79</v>
      </c>
      <c r="P3" s="29" t="s">
        <v>83</v>
      </c>
      <c r="Q3" s="29" t="s">
        <v>80</v>
      </c>
      <c r="R3" s="29" t="s">
        <v>81</v>
      </c>
      <c r="S3" s="29" t="s">
        <v>82</v>
      </c>
      <c r="T3" s="53" t="s">
        <v>3</v>
      </c>
    </row>
    <row r="4" spans="1:23" ht="48" customHeight="1" thickBot="1" x14ac:dyDescent="0.3">
      <c r="A4" s="25"/>
      <c r="B4" s="3" t="s">
        <v>2</v>
      </c>
      <c r="C4" s="34"/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36"/>
      <c r="P4" s="36"/>
      <c r="Q4" s="36"/>
      <c r="R4" s="37"/>
      <c r="S4" s="37"/>
      <c r="T4" s="54"/>
    </row>
    <row r="5" spans="1:23" ht="28.5" customHeight="1" thickBot="1" x14ac:dyDescent="0.3">
      <c r="A5" s="26"/>
      <c r="B5" s="4"/>
      <c r="C5" s="5" t="s">
        <v>90</v>
      </c>
      <c r="D5" s="5" t="s">
        <v>90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90</v>
      </c>
      <c r="J5" s="5" t="s">
        <v>90</v>
      </c>
      <c r="K5" s="5" t="s">
        <v>90</v>
      </c>
      <c r="L5" s="5" t="s">
        <v>90</v>
      </c>
      <c r="M5" s="5" t="s">
        <v>90</v>
      </c>
      <c r="N5" s="5" t="s">
        <v>90</v>
      </c>
      <c r="O5" s="5" t="s">
        <v>90</v>
      </c>
      <c r="P5" s="5" t="s">
        <v>90</v>
      </c>
      <c r="Q5" s="5" t="s">
        <v>90</v>
      </c>
      <c r="R5" s="5" t="s">
        <v>90</v>
      </c>
      <c r="S5" s="5" t="s">
        <v>90</v>
      </c>
      <c r="T5" s="5" t="s">
        <v>107</v>
      </c>
      <c r="W5" s="11"/>
    </row>
    <row r="6" spans="1:23" ht="18.75" customHeight="1" thickBot="1" x14ac:dyDescent="0.3">
      <c r="A6" s="6" t="s">
        <v>7</v>
      </c>
      <c r="B6" s="43" t="s">
        <v>109</v>
      </c>
      <c r="C6" s="23" t="s">
        <v>101</v>
      </c>
      <c r="D6" s="23" t="s">
        <v>101</v>
      </c>
      <c r="E6" s="23" t="s">
        <v>101</v>
      </c>
      <c r="F6" s="23" t="s">
        <v>101</v>
      </c>
      <c r="G6" s="23" t="s">
        <v>101</v>
      </c>
      <c r="H6" s="23" t="s">
        <v>101</v>
      </c>
      <c r="I6" s="23" t="s">
        <v>101</v>
      </c>
      <c r="J6" s="23" t="s">
        <v>101</v>
      </c>
      <c r="K6" s="23" t="s">
        <v>101</v>
      </c>
      <c r="L6" s="23" t="s">
        <v>101</v>
      </c>
      <c r="M6" s="23" t="s">
        <v>101</v>
      </c>
      <c r="N6" s="23" t="s">
        <v>101</v>
      </c>
      <c r="O6" s="23" t="s">
        <v>101</v>
      </c>
      <c r="P6" s="23" t="s">
        <v>101</v>
      </c>
      <c r="Q6" s="23" t="s">
        <v>101</v>
      </c>
      <c r="R6" s="23" t="s">
        <v>101</v>
      </c>
      <c r="S6" s="23" t="s">
        <v>101</v>
      </c>
      <c r="T6" s="9">
        <f>COUNTIF(C6:S6,"=+")</f>
        <v>17</v>
      </c>
      <c r="W6" s="12"/>
    </row>
    <row r="7" spans="1:23" ht="21.75" customHeight="1" thickBot="1" x14ac:dyDescent="0.3">
      <c r="A7" s="6" t="s">
        <v>8</v>
      </c>
      <c r="B7" s="43" t="s">
        <v>110</v>
      </c>
      <c r="C7" s="23" t="s">
        <v>101</v>
      </c>
      <c r="D7" s="23" t="s">
        <v>101</v>
      </c>
      <c r="E7" s="23" t="s">
        <v>101</v>
      </c>
      <c r="F7" s="23" t="s">
        <v>101</v>
      </c>
      <c r="G7" s="23" t="s">
        <v>101</v>
      </c>
      <c r="H7" s="23" t="s">
        <v>101</v>
      </c>
      <c r="I7" s="23" t="s">
        <v>101</v>
      </c>
      <c r="J7" s="23" t="s">
        <v>101</v>
      </c>
      <c r="K7" s="23" t="s">
        <v>101</v>
      </c>
      <c r="L7" s="23" t="s">
        <v>101</v>
      </c>
      <c r="M7" s="23" t="s">
        <v>101</v>
      </c>
      <c r="N7" s="23" t="s">
        <v>101</v>
      </c>
      <c r="O7" s="23" t="s">
        <v>101</v>
      </c>
      <c r="P7" s="23" t="s">
        <v>101</v>
      </c>
      <c r="Q7" s="23" t="s">
        <v>101</v>
      </c>
      <c r="R7" s="23" t="s">
        <v>101</v>
      </c>
      <c r="S7" s="23" t="s">
        <v>101</v>
      </c>
      <c r="T7" s="9">
        <f t="shared" ref="T7:T23" si="0">COUNTIF(C7:S7,"=+")</f>
        <v>17</v>
      </c>
      <c r="V7" t="str">
        <f>+Q7</f>
        <v>+</v>
      </c>
      <c r="W7" s="12"/>
    </row>
    <row r="8" spans="1:23" ht="21.75" customHeight="1" thickBot="1" x14ac:dyDescent="0.3">
      <c r="A8" s="6" t="s">
        <v>9</v>
      </c>
      <c r="B8" s="43" t="s">
        <v>111</v>
      </c>
      <c r="C8" s="23" t="s">
        <v>101</v>
      </c>
      <c r="D8" s="23" t="s">
        <v>101</v>
      </c>
      <c r="E8" s="23" t="s">
        <v>101</v>
      </c>
      <c r="F8" s="23" t="s">
        <v>101</v>
      </c>
      <c r="G8" s="23" t="s">
        <v>101</v>
      </c>
      <c r="H8" s="23" t="s">
        <v>101</v>
      </c>
      <c r="I8" s="23" t="s">
        <v>101</v>
      </c>
      <c r="J8" s="23" t="s">
        <v>101</v>
      </c>
      <c r="K8" s="23" t="s">
        <v>101</v>
      </c>
      <c r="L8" s="23" t="s">
        <v>101</v>
      </c>
      <c r="M8" s="23" t="s">
        <v>101</v>
      </c>
      <c r="N8" s="23" t="s">
        <v>101</v>
      </c>
      <c r="O8" s="23" t="s">
        <v>101</v>
      </c>
      <c r="P8" s="23" t="s">
        <v>101</v>
      </c>
      <c r="Q8" s="23" t="s">
        <v>101</v>
      </c>
      <c r="R8" s="23" t="s">
        <v>101</v>
      </c>
      <c r="S8" s="23" t="s">
        <v>101</v>
      </c>
      <c r="T8" s="9">
        <f t="shared" si="0"/>
        <v>17</v>
      </c>
      <c r="W8" s="12"/>
    </row>
    <row r="9" spans="1:23" ht="16.5" customHeight="1" thickBot="1" x14ac:dyDescent="0.3">
      <c r="A9" s="6" t="s">
        <v>10</v>
      </c>
      <c r="B9" s="43" t="s">
        <v>112</v>
      </c>
      <c r="C9" s="23" t="s">
        <v>101</v>
      </c>
      <c r="D9" s="23" t="s">
        <v>101</v>
      </c>
      <c r="E9" s="23" t="s">
        <v>101</v>
      </c>
      <c r="F9" s="23" t="s">
        <v>101</v>
      </c>
      <c r="G9" s="23" t="s">
        <v>101</v>
      </c>
      <c r="H9" s="23" t="s">
        <v>101</v>
      </c>
      <c r="I9" s="23" t="s">
        <v>101</v>
      </c>
      <c r="J9" s="23" t="s">
        <v>101</v>
      </c>
      <c r="K9" s="23" t="s">
        <v>101</v>
      </c>
      <c r="L9" s="23" t="s">
        <v>101</v>
      </c>
      <c r="M9" s="23" t="s">
        <v>101</v>
      </c>
      <c r="N9" s="23" t="s">
        <v>101</v>
      </c>
      <c r="O9" s="23" t="s">
        <v>101</v>
      </c>
      <c r="P9" s="23" t="s">
        <v>101</v>
      </c>
      <c r="Q9" s="23" t="s">
        <v>101</v>
      </c>
      <c r="R9" s="23" t="s">
        <v>101</v>
      </c>
      <c r="S9" s="23" t="s">
        <v>101</v>
      </c>
      <c r="T9" s="9">
        <f t="shared" si="0"/>
        <v>17</v>
      </c>
      <c r="W9" s="12"/>
    </row>
    <row r="10" spans="1:23" ht="20.25" customHeight="1" thickBot="1" x14ac:dyDescent="0.3">
      <c r="A10" s="6" t="s">
        <v>11</v>
      </c>
      <c r="B10" s="43" t="s">
        <v>113</v>
      </c>
      <c r="C10" s="23" t="s">
        <v>101</v>
      </c>
      <c r="D10" s="23" t="s">
        <v>101</v>
      </c>
      <c r="E10" s="23" t="s">
        <v>101</v>
      </c>
      <c r="F10" s="23" t="s">
        <v>101</v>
      </c>
      <c r="G10" s="23" t="s">
        <v>101</v>
      </c>
      <c r="H10" s="23" t="s">
        <v>101</v>
      </c>
      <c r="I10" s="23" t="s">
        <v>101</v>
      </c>
      <c r="J10" s="23" t="s">
        <v>101</v>
      </c>
      <c r="K10" s="23" t="s">
        <v>101</v>
      </c>
      <c r="L10" s="23" t="s">
        <v>101</v>
      </c>
      <c r="M10" s="23" t="s">
        <v>101</v>
      </c>
      <c r="N10" s="23" t="s">
        <v>101</v>
      </c>
      <c r="O10" s="23" t="s">
        <v>101</v>
      </c>
      <c r="P10" s="23" t="s">
        <v>101</v>
      </c>
      <c r="Q10" s="23" t="s">
        <v>101</v>
      </c>
      <c r="R10" s="23" t="s">
        <v>101</v>
      </c>
      <c r="S10" s="23" t="s">
        <v>101</v>
      </c>
      <c r="T10" s="9">
        <f t="shared" si="0"/>
        <v>17</v>
      </c>
      <c r="W10" s="12"/>
    </row>
    <row r="11" spans="1:23" ht="21" customHeight="1" thickBot="1" x14ac:dyDescent="0.3">
      <c r="A11" s="6" t="s">
        <v>12</v>
      </c>
      <c r="B11" s="43" t="s">
        <v>114</v>
      </c>
      <c r="C11" s="23" t="s">
        <v>101</v>
      </c>
      <c r="D11" s="23" t="s">
        <v>101</v>
      </c>
      <c r="E11" s="23" t="s">
        <v>101</v>
      </c>
      <c r="F11" s="23" t="s">
        <v>101</v>
      </c>
      <c r="G11" s="23" t="s">
        <v>101</v>
      </c>
      <c r="H11" s="23" t="s">
        <v>101</v>
      </c>
      <c r="I11" s="23" t="s">
        <v>101</v>
      </c>
      <c r="J11" s="23" t="s">
        <v>101</v>
      </c>
      <c r="K11" s="23" t="s">
        <v>101</v>
      </c>
      <c r="L11" s="23" t="s">
        <v>101</v>
      </c>
      <c r="M11" s="23" t="s">
        <v>101</v>
      </c>
      <c r="N11" s="23" t="s">
        <v>101</v>
      </c>
      <c r="O11" s="23" t="s">
        <v>101</v>
      </c>
      <c r="P11" s="23" t="s">
        <v>101</v>
      </c>
      <c r="Q11" s="23" t="s">
        <v>101</v>
      </c>
      <c r="R11" s="23" t="s">
        <v>101</v>
      </c>
      <c r="S11" s="23" t="s">
        <v>101</v>
      </c>
      <c r="T11" s="9">
        <f t="shared" si="0"/>
        <v>17</v>
      </c>
      <c r="W11" s="12"/>
    </row>
    <row r="12" spans="1:23" ht="20.25" customHeight="1" thickBot="1" x14ac:dyDescent="0.3">
      <c r="A12" s="6" t="s">
        <v>13</v>
      </c>
      <c r="B12" s="43" t="s">
        <v>115</v>
      </c>
      <c r="C12" s="23" t="s">
        <v>101</v>
      </c>
      <c r="D12" s="23" t="s">
        <v>101</v>
      </c>
      <c r="E12" s="23" t="s">
        <v>101</v>
      </c>
      <c r="F12" s="23" t="s">
        <v>101</v>
      </c>
      <c r="G12" s="23" t="s">
        <v>101</v>
      </c>
      <c r="H12" s="23" t="s">
        <v>101</v>
      </c>
      <c r="I12" s="23" t="s">
        <v>101</v>
      </c>
      <c r="J12" s="23" t="s">
        <v>101</v>
      </c>
      <c r="K12" s="23" t="s">
        <v>101</v>
      </c>
      <c r="L12" s="23" t="s">
        <v>101</v>
      </c>
      <c r="M12" s="23" t="s">
        <v>101</v>
      </c>
      <c r="N12" s="23" t="s">
        <v>101</v>
      </c>
      <c r="O12" s="23" t="s">
        <v>101</v>
      </c>
      <c r="P12" s="23" t="s">
        <v>101</v>
      </c>
      <c r="Q12" s="23" t="s">
        <v>101</v>
      </c>
      <c r="R12" s="23" t="s">
        <v>101</v>
      </c>
      <c r="S12" s="23" t="s">
        <v>101</v>
      </c>
      <c r="T12" s="9">
        <f t="shared" si="0"/>
        <v>17</v>
      </c>
      <c r="W12" s="12"/>
    </row>
    <row r="13" spans="1:23" ht="21.75" customHeight="1" thickBot="1" x14ac:dyDescent="0.3">
      <c r="A13" s="6" t="s">
        <v>14</v>
      </c>
      <c r="B13" s="43" t="s">
        <v>116</v>
      </c>
      <c r="C13" s="23" t="s">
        <v>101</v>
      </c>
      <c r="D13" s="23" t="s">
        <v>101</v>
      </c>
      <c r="E13" s="23" t="s">
        <v>101</v>
      </c>
      <c r="F13" s="23" t="s">
        <v>101</v>
      </c>
      <c r="G13" s="23" t="s">
        <v>101</v>
      </c>
      <c r="H13" s="23" t="s">
        <v>101</v>
      </c>
      <c r="I13" s="23" t="s">
        <v>101</v>
      </c>
      <c r="J13" s="23" t="s">
        <v>101</v>
      </c>
      <c r="K13" s="23" t="s">
        <v>101</v>
      </c>
      <c r="L13" s="23" t="s">
        <v>101</v>
      </c>
      <c r="M13" s="23" t="s">
        <v>101</v>
      </c>
      <c r="N13" s="23" t="s">
        <v>101</v>
      </c>
      <c r="O13" s="23" t="s">
        <v>101</v>
      </c>
      <c r="P13" s="23" t="s">
        <v>101</v>
      </c>
      <c r="Q13" s="23" t="s">
        <v>101</v>
      </c>
      <c r="R13" s="23" t="s">
        <v>101</v>
      </c>
      <c r="S13" s="23" t="s">
        <v>101</v>
      </c>
      <c r="T13" s="9">
        <f t="shared" si="0"/>
        <v>17</v>
      </c>
      <c r="W13" s="12"/>
    </row>
    <row r="14" spans="1:23" ht="20.25" customHeight="1" thickBot="1" x14ac:dyDescent="0.3">
      <c r="A14" s="6" t="s">
        <v>15</v>
      </c>
      <c r="B14" s="43" t="s">
        <v>117</v>
      </c>
      <c r="C14" s="23" t="s">
        <v>101</v>
      </c>
      <c r="D14" s="23" t="s">
        <v>101</v>
      </c>
      <c r="E14" s="23" t="s">
        <v>101</v>
      </c>
      <c r="F14" s="23" t="s">
        <v>101</v>
      </c>
      <c r="G14" s="23" t="s">
        <v>101</v>
      </c>
      <c r="H14" s="23" t="s">
        <v>101</v>
      </c>
      <c r="I14" s="23" t="s">
        <v>101</v>
      </c>
      <c r="J14" s="23" t="s">
        <v>101</v>
      </c>
      <c r="K14" s="23" t="s">
        <v>101</v>
      </c>
      <c r="L14" s="23" t="s">
        <v>101</v>
      </c>
      <c r="M14" s="23" t="s">
        <v>101</v>
      </c>
      <c r="N14" s="23" t="s">
        <v>101</v>
      </c>
      <c r="O14" s="23" t="s">
        <v>101</v>
      </c>
      <c r="P14" s="23" t="s">
        <v>101</v>
      </c>
      <c r="Q14" s="23" t="s">
        <v>101</v>
      </c>
      <c r="R14" s="23" t="s">
        <v>101</v>
      </c>
      <c r="S14" s="23" t="s">
        <v>101</v>
      </c>
      <c r="T14" s="9">
        <f t="shared" si="0"/>
        <v>17</v>
      </c>
      <c r="W14" s="12" t="s">
        <v>76</v>
      </c>
    </row>
    <row r="15" spans="1:23" ht="23.25" customHeight="1" thickBot="1" x14ac:dyDescent="0.3">
      <c r="A15" s="6" t="s">
        <v>16</v>
      </c>
      <c r="B15" s="43" t="s">
        <v>118</v>
      </c>
      <c r="C15" s="23" t="s">
        <v>101</v>
      </c>
      <c r="D15" s="23" t="s">
        <v>101</v>
      </c>
      <c r="E15" s="23" t="s">
        <v>101</v>
      </c>
      <c r="F15" s="23" t="s">
        <v>101</v>
      </c>
      <c r="G15" s="23" t="s">
        <v>101</v>
      </c>
      <c r="H15" s="23" t="s">
        <v>101</v>
      </c>
      <c r="I15" s="23" t="s">
        <v>101</v>
      </c>
      <c r="J15" s="23" t="s">
        <v>101</v>
      </c>
      <c r="K15" s="23" t="s">
        <v>101</v>
      </c>
      <c r="L15" s="23" t="s">
        <v>101</v>
      </c>
      <c r="M15" s="23" t="s">
        <v>101</v>
      </c>
      <c r="N15" s="23" t="s">
        <v>101</v>
      </c>
      <c r="O15" s="23" t="s">
        <v>101</v>
      </c>
      <c r="P15" s="23" t="s">
        <v>101</v>
      </c>
      <c r="Q15" s="23" t="s">
        <v>101</v>
      </c>
      <c r="R15" s="23" t="s">
        <v>101</v>
      </c>
      <c r="S15" s="23" t="s">
        <v>101</v>
      </c>
      <c r="T15" s="9">
        <f t="shared" si="0"/>
        <v>17</v>
      </c>
      <c r="W15" s="12" t="s">
        <v>77</v>
      </c>
    </row>
    <row r="16" spans="1:23" ht="24" customHeight="1" thickBot="1" x14ac:dyDescent="0.3">
      <c r="A16" s="6" t="s">
        <v>17</v>
      </c>
      <c r="B16" s="43" t="s">
        <v>119</v>
      </c>
      <c r="C16" s="23" t="s">
        <v>101</v>
      </c>
      <c r="D16" s="23" t="s">
        <v>101</v>
      </c>
      <c r="E16" s="23" t="s">
        <v>101</v>
      </c>
      <c r="F16" s="23" t="s">
        <v>101</v>
      </c>
      <c r="G16" s="23" t="s">
        <v>101</v>
      </c>
      <c r="H16" s="23" t="s">
        <v>101</v>
      </c>
      <c r="I16" s="23" t="s">
        <v>101</v>
      </c>
      <c r="J16" s="23" t="s">
        <v>101</v>
      </c>
      <c r="K16" s="23" t="s">
        <v>101</v>
      </c>
      <c r="L16" s="23" t="s">
        <v>101</v>
      </c>
      <c r="M16" s="23" t="s">
        <v>101</v>
      </c>
      <c r="N16" s="23" t="s">
        <v>101</v>
      </c>
      <c r="O16" s="23" t="s">
        <v>101</v>
      </c>
      <c r="P16" s="23" t="s">
        <v>101</v>
      </c>
      <c r="Q16" s="23" t="s">
        <v>101</v>
      </c>
      <c r="R16" s="23" t="s">
        <v>101</v>
      </c>
      <c r="S16" s="23" t="s">
        <v>101</v>
      </c>
      <c r="T16" s="9">
        <f t="shared" si="0"/>
        <v>17</v>
      </c>
      <c r="W16" s="12" t="s">
        <v>78</v>
      </c>
    </row>
    <row r="17" spans="1:23" ht="21" customHeight="1" thickBot="1" x14ac:dyDescent="0.3">
      <c r="A17" s="6" t="s">
        <v>18</v>
      </c>
      <c r="B17" s="43" t="s">
        <v>120</v>
      </c>
      <c r="C17" s="23" t="s">
        <v>101</v>
      </c>
      <c r="D17" s="23" t="s">
        <v>101</v>
      </c>
      <c r="E17" s="23" t="s">
        <v>101</v>
      </c>
      <c r="F17" s="23" t="s">
        <v>101</v>
      </c>
      <c r="G17" s="23" t="s">
        <v>101</v>
      </c>
      <c r="H17" s="23" t="s">
        <v>101</v>
      </c>
      <c r="I17" s="23" t="s">
        <v>101</v>
      </c>
      <c r="J17" s="23" t="s">
        <v>101</v>
      </c>
      <c r="K17" s="23" t="s">
        <v>101</v>
      </c>
      <c r="L17" s="23" t="s">
        <v>101</v>
      </c>
      <c r="M17" s="23" t="s">
        <v>101</v>
      </c>
      <c r="N17" s="23" t="s">
        <v>101</v>
      </c>
      <c r="O17" s="23" t="s">
        <v>101</v>
      </c>
      <c r="P17" s="23" t="s">
        <v>101</v>
      </c>
      <c r="Q17" s="23" t="s">
        <v>101</v>
      </c>
      <c r="R17" s="23" t="s">
        <v>101</v>
      </c>
      <c r="S17" s="23" t="s">
        <v>101</v>
      </c>
      <c r="T17" s="9">
        <f t="shared" si="0"/>
        <v>17</v>
      </c>
      <c r="W17" s="12" t="s">
        <v>79</v>
      </c>
    </row>
    <row r="18" spans="1:23" ht="23.25" customHeight="1" thickBot="1" x14ac:dyDescent="0.3">
      <c r="A18" s="6" t="s">
        <v>19</v>
      </c>
      <c r="B18" s="43" t="s">
        <v>121</v>
      </c>
      <c r="C18" s="23" t="s">
        <v>101</v>
      </c>
      <c r="D18" s="23" t="s">
        <v>101</v>
      </c>
      <c r="E18" s="23" t="s">
        <v>101</v>
      </c>
      <c r="F18" s="23" t="s">
        <v>101</v>
      </c>
      <c r="G18" s="23" t="s">
        <v>101</v>
      </c>
      <c r="H18" s="23" t="s">
        <v>101</v>
      </c>
      <c r="I18" s="23" t="s">
        <v>101</v>
      </c>
      <c r="J18" s="23" t="s">
        <v>101</v>
      </c>
      <c r="K18" s="23" t="s">
        <v>101</v>
      </c>
      <c r="L18" s="23" t="s">
        <v>101</v>
      </c>
      <c r="M18" s="23" t="s">
        <v>101</v>
      </c>
      <c r="N18" s="23" t="s">
        <v>101</v>
      </c>
      <c r="O18" s="23" t="s">
        <v>101</v>
      </c>
      <c r="P18" s="23" t="s">
        <v>101</v>
      </c>
      <c r="Q18" s="23" t="s">
        <v>101</v>
      </c>
      <c r="R18" s="23" t="s">
        <v>101</v>
      </c>
      <c r="S18" s="23" t="s">
        <v>101</v>
      </c>
      <c r="T18" s="9">
        <f t="shared" si="0"/>
        <v>17</v>
      </c>
      <c r="W18" s="12" t="s">
        <v>80</v>
      </c>
    </row>
    <row r="19" spans="1:23" ht="24" customHeight="1" thickBot="1" x14ac:dyDescent="0.3">
      <c r="A19" s="6" t="s">
        <v>20</v>
      </c>
      <c r="B19" s="43" t="s">
        <v>122</v>
      </c>
      <c r="C19" s="23" t="s">
        <v>101</v>
      </c>
      <c r="D19" s="23" t="s">
        <v>101</v>
      </c>
      <c r="E19" s="23" t="s">
        <v>101</v>
      </c>
      <c r="F19" s="23" t="s">
        <v>101</v>
      </c>
      <c r="G19" s="23" t="s">
        <v>101</v>
      </c>
      <c r="H19" s="23" t="s">
        <v>101</v>
      </c>
      <c r="I19" s="23" t="s">
        <v>101</v>
      </c>
      <c r="J19" s="23" t="s">
        <v>101</v>
      </c>
      <c r="K19" s="23" t="s">
        <v>101</v>
      </c>
      <c r="L19" s="23" t="s">
        <v>101</v>
      </c>
      <c r="M19" s="23" t="s">
        <v>101</v>
      </c>
      <c r="N19" s="23" t="s">
        <v>101</v>
      </c>
      <c r="O19" s="23" t="s">
        <v>101</v>
      </c>
      <c r="P19" s="23" t="s">
        <v>101</v>
      </c>
      <c r="Q19" s="23" t="s">
        <v>101</v>
      </c>
      <c r="R19" s="23" t="s">
        <v>101</v>
      </c>
      <c r="S19" s="23" t="s">
        <v>101</v>
      </c>
      <c r="T19" s="9">
        <f t="shared" si="0"/>
        <v>17</v>
      </c>
      <c r="W19" s="12" t="s">
        <v>81</v>
      </c>
    </row>
    <row r="20" spans="1:23" ht="22.5" customHeight="1" thickBot="1" x14ac:dyDescent="0.3">
      <c r="A20" s="6" t="s">
        <v>21</v>
      </c>
      <c r="B20" s="43" t="s">
        <v>123</v>
      </c>
      <c r="C20" s="23" t="s">
        <v>101</v>
      </c>
      <c r="D20" s="23" t="s">
        <v>101</v>
      </c>
      <c r="E20" s="23" t="s">
        <v>101</v>
      </c>
      <c r="F20" s="23" t="s">
        <v>101</v>
      </c>
      <c r="G20" s="23" t="s">
        <v>101</v>
      </c>
      <c r="H20" s="23" t="s">
        <v>101</v>
      </c>
      <c r="I20" s="23" t="s">
        <v>101</v>
      </c>
      <c r="J20" s="23" t="s">
        <v>101</v>
      </c>
      <c r="K20" s="23" t="s">
        <v>101</v>
      </c>
      <c r="L20" s="23" t="s">
        <v>101</v>
      </c>
      <c r="M20" s="23" t="s">
        <v>101</v>
      </c>
      <c r="N20" s="23" t="s">
        <v>101</v>
      </c>
      <c r="O20" s="23" t="s">
        <v>101</v>
      </c>
      <c r="P20" s="23" t="s">
        <v>101</v>
      </c>
      <c r="Q20" s="23" t="s">
        <v>101</v>
      </c>
      <c r="R20" s="23" t="s">
        <v>101</v>
      </c>
      <c r="S20" s="23" t="s">
        <v>101</v>
      </c>
      <c r="T20" s="9">
        <f t="shared" si="0"/>
        <v>17</v>
      </c>
      <c r="W20" s="12" t="s">
        <v>82</v>
      </c>
    </row>
    <row r="21" spans="1:23" ht="21" customHeight="1" thickBot="1" x14ac:dyDescent="0.3">
      <c r="A21" s="6" t="s">
        <v>22</v>
      </c>
      <c r="B21" s="43" t="s">
        <v>124</v>
      </c>
      <c r="C21" s="23" t="s">
        <v>101</v>
      </c>
      <c r="D21" s="23" t="s">
        <v>101</v>
      </c>
      <c r="E21" s="23" t="s">
        <v>101</v>
      </c>
      <c r="F21" s="23" t="s">
        <v>101</v>
      </c>
      <c r="G21" s="23" t="s">
        <v>101</v>
      </c>
      <c r="H21" s="23" t="s">
        <v>101</v>
      </c>
      <c r="I21" s="23" t="s">
        <v>101</v>
      </c>
      <c r="J21" s="23" t="s">
        <v>101</v>
      </c>
      <c r="K21" s="23" t="s">
        <v>101</v>
      </c>
      <c r="L21" s="23" t="s">
        <v>101</v>
      </c>
      <c r="M21" s="23" t="s">
        <v>101</v>
      </c>
      <c r="N21" s="23" t="s">
        <v>101</v>
      </c>
      <c r="O21" s="23" t="s">
        <v>101</v>
      </c>
      <c r="P21" s="23" t="s">
        <v>101</v>
      </c>
      <c r="Q21" s="23" t="s">
        <v>101</v>
      </c>
      <c r="R21" s="23" t="s">
        <v>101</v>
      </c>
      <c r="S21" s="23" t="s">
        <v>101</v>
      </c>
      <c r="T21" s="9">
        <f t="shared" si="0"/>
        <v>17</v>
      </c>
    </row>
    <row r="22" spans="1:23" ht="26.25" customHeight="1" thickBot="1" x14ac:dyDescent="0.3">
      <c r="A22" s="6" t="s">
        <v>23</v>
      </c>
      <c r="B22" s="43" t="s">
        <v>125</v>
      </c>
      <c r="C22" s="23" t="s">
        <v>101</v>
      </c>
      <c r="D22" s="23" t="s">
        <v>101</v>
      </c>
      <c r="E22" s="23" t="s">
        <v>101</v>
      </c>
      <c r="F22" s="23" t="s">
        <v>101</v>
      </c>
      <c r="G22" s="23" t="s">
        <v>101</v>
      </c>
      <c r="H22" s="23" t="s">
        <v>101</v>
      </c>
      <c r="I22" s="23" t="s">
        <v>101</v>
      </c>
      <c r="J22" s="23" t="s">
        <v>101</v>
      </c>
      <c r="K22" s="23" t="s">
        <v>101</v>
      </c>
      <c r="L22" s="23" t="s">
        <v>101</v>
      </c>
      <c r="M22" s="23" t="s">
        <v>101</v>
      </c>
      <c r="N22" s="23" t="s">
        <v>101</v>
      </c>
      <c r="O22" s="23" t="s">
        <v>101</v>
      </c>
      <c r="P22" s="23" t="s">
        <v>101</v>
      </c>
      <c r="Q22" s="23" t="s">
        <v>101</v>
      </c>
      <c r="R22" s="23" t="s">
        <v>101</v>
      </c>
      <c r="S22" s="23" t="s">
        <v>101</v>
      </c>
      <c r="T22" s="9">
        <f t="shared" si="0"/>
        <v>17</v>
      </c>
    </row>
    <row r="23" spans="1:23" ht="26.25" customHeight="1" thickBot="1" x14ac:dyDescent="0.3">
      <c r="A23" s="6" t="s">
        <v>127</v>
      </c>
      <c r="B23" s="43" t="s">
        <v>126</v>
      </c>
      <c r="C23" s="23" t="s">
        <v>101</v>
      </c>
      <c r="D23" s="23" t="s">
        <v>101</v>
      </c>
      <c r="E23" s="23" t="s">
        <v>101</v>
      </c>
      <c r="F23" s="23" t="s">
        <v>101</v>
      </c>
      <c r="G23" s="23" t="s">
        <v>101</v>
      </c>
      <c r="H23" s="23" t="s">
        <v>101</v>
      </c>
      <c r="I23" s="23" t="s">
        <v>101</v>
      </c>
      <c r="J23" s="23" t="s">
        <v>101</v>
      </c>
      <c r="K23" s="23" t="s">
        <v>101</v>
      </c>
      <c r="L23" s="23" t="s">
        <v>101</v>
      </c>
      <c r="M23" s="23" t="s">
        <v>101</v>
      </c>
      <c r="N23" s="23" t="s">
        <v>101</v>
      </c>
      <c r="O23" s="23" t="s">
        <v>101</v>
      </c>
      <c r="P23" s="23" t="s">
        <v>101</v>
      </c>
      <c r="Q23" s="23" t="s">
        <v>101</v>
      </c>
      <c r="R23" s="23" t="s">
        <v>101</v>
      </c>
      <c r="S23" s="23" t="s">
        <v>101</v>
      </c>
      <c r="T23" s="9">
        <f t="shared" si="0"/>
        <v>17</v>
      </c>
    </row>
    <row r="24" spans="1:23" ht="26.25" customHeight="1" thickBot="1" x14ac:dyDescent="0.3">
      <c r="A24" s="55">
        <v>19</v>
      </c>
      <c r="B24" s="43" t="s">
        <v>99</v>
      </c>
      <c r="C24" s="23" t="s">
        <v>101</v>
      </c>
      <c r="D24" s="23" t="s">
        <v>101</v>
      </c>
      <c r="E24" s="23" t="s">
        <v>101</v>
      </c>
      <c r="F24" s="23" t="s">
        <v>101</v>
      </c>
      <c r="G24" s="23" t="s">
        <v>101</v>
      </c>
      <c r="H24" s="23" t="s">
        <v>101</v>
      </c>
      <c r="I24" s="23" t="s">
        <v>101</v>
      </c>
      <c r="J24" s="23" t="s">
        <v>101</v>
      </c>
      <c r="K24" s="23" t="s">
        <v>101</v>
      </c>
      <c r="L24" s="23" t="s">
        <v>101</v>
      </c>
      <c r="M24" s="23" t="s">
        <v>101</v>
      </c>
      <c r="N24" s="23" t="s">
        <v>101</v>
      </c>
      <c r="O24" s="23" t="s">
        <v>101</v>
      </c>
      <c r="P24" s="23" t="s">
        <v>101</v>
      </c>
      <c r="Q24" s="23" t="s">
        <v>101</v>
      </c>
      <c r="R24" s="23" t="s">
        <v>101</v>
      </c>
      <c r="S24" s="23" t="s">
        <v>101</v>
      </c>
      <c r="T24" s="9">
        <f t="shared" ref="T24:T25" si="1">COUNTIF(C24:S24,"=+")</f>
        <v>17</v>
      </c>
    </row>
    <row r="25" spans="1:23" ht="26.25" customHeight="1" thickBot="1" x14ac:dyDescent="0.3">
      <c r="A25" s="56">
        <v>20</v>
      </c>
      <c r="B25" s="43" t="s">
        <v>100</v>
      </c>
      <c r="C25" s="23" t="s">
        <v>101</v>
      </c>
      <c r="D25" s="23" t="s">
        <v>101</v>
      </c>
      <c r="E25" s="23" t="s">
        <v>101</v>
      </c>
      <c r="F25" s="23" t="s">
        <v>101</v>
      </c>
      <c r="G25" s="23" t="s">
        <v>101</v>
      </c>
      <c r="H25" s="23" t="s">
        <v>101</v>
      </c>
      <c r="I25" s="23" t="s">
        <v>101</v>
      </c>
      <c r="J25" s="23" t="s">
        <v>101</v>
      </c>
      <c r="K25" s="23" t="s">
        <v>101</v>
      </c>
      <c r="L25" s="23" t="s">
        <v>101</v>
      </c>
      <c r="M25" s="23" t="s">
        <v>101</v>
      </c>
      <c r="N25" s="23" t="s">
        <v>101</v>
      </c>
      <c r="O25" s="23" t="s">
        <v>101</v>
      </c>
      <c r="P25" s="23" t="s">
        <v>101</v>
      </c>
      <c r="Q25" s="23" t="s">
        <v>101</v>
      </c>
      <c r="R25" s="23" t="s">
        <v>101</v>
      </c>
      <c r="S25" s="23" t="s">
        <v>101</v>
      </c>
      <c r="T25" s="9">
        <f t="shared" si="1"/>
        <v>17</v>
      </c>
    </row>
    <row r="26" spans="1:23" ht="87.75" customHeight="1" thickBot="1" x14ac:dyDescent="0.3">
      <c r="A26" s="30" t="s">
        <v>95</v>
      </c>
      <c r="B26" s="44"/>
      <c r="C26" s="52">
        <f t="shared" ref="C26:S26" si="2">COUNTIF(C6:C23,"=+")</f>
        <v>18</v>
      </c>
      <c r="D26" s="52">
        <f t="shared" si="2"/>
        <v>18</v>
      </c>
      <c r="E26" s="52">
        <f t="shared" si="2"/>
        <v>18</v>
      </c>
      <c r="F26" s="52">
        <f t="shared" si="2"/>
        <v>18</v>
      </c>
      <c r="G26" s="52">
        <f t="shared" si="2"/>
        <v>18</v>
      </c>
      <c r="H26" s="52">
        <f t="shared" si="2"/>
        <v>18</v>
      </c>
      <c r="I26" s="52">
        <f t="shared" si="2"/>
        <v>18</v>
      </c>
      <c r="J26" s="52">
        <f t="shared" si="2"/>
        <v>18</v>
      </c>
      <c r="K26" s="52">
        <f t="shared" si="2"/>
        <v>18</v>
      </c>
      <c r="L26" s="52">
        <f t="shared" si="2"/>
        <v>18</v>
      </c>
      <c r="M26" s="52">
        <f t="shared" si="2"/>
        <v>18</v>
      </c>
      <c r="N26" s="52">
        <f t="shared" si="2"/>
        <v>18</v>
      </c>
      <c r="O26" s="52">
        <f t="shared" si="2"/>
        <v>18</v>
      </c>
      <c r="P26" s="52">
        <f t="shared" si="2"/>
        <v>18</v>
      </c>
      <c r="Q26" s="52">
        <f t="shared" si="2"/>
        <v>18</v>
      </c>
      <c r="R26" s="52">
        <f t="shared" si="2"/>
        <v>18</v>
      </c>
      <c r="S26" s="52">
        <f t="shared" si="2"/>
        <v>18</v>
      </c>
      <c r="T26" s="9">
        <f>AVERAGE(T6:T23)</f>
        <v>17</v>
      </c>
    </row>
    <row r="28" spans="1:23" ht="2.4500000000000002" customHeight="1" x14ac:dyDescent="0.25">
      <c r="C28" s="13" t="s">
        <v>27</v>
      </c>
    </row>
    <row r="29" spans="1:23" x14ac:dyDescent="0.25">
      <c r="B29" t="s">
        <v>27</v>
      </c>
      <c r="C29" s="16" t="s">
        <v>27</v>
      </c>
    </row>
    <row r="30" spans="1:23" ht="21" x14ac:dyDescent="0.35">
      <c r="B30" s="38" t="s">
        <v>84</v>
      </c>
      <c r="C30" s="39"/>
    </row>
    <row r="31" spans="1:23" ht="21" x14ac:dyDescent="0.35">
      <c r="B31" s="51">
        <v>44440</v>
      </c>
      <c r="C31" s="51">
        <v>44197</v>
      </c>
    </row>
    <row r="32" spans="1:23" ht="19.5" thickBot="1" x14ac:dyDescent="0.3">
      <c r="B32" s="40">
        <f>T26/17*100</f>
        <v>100</v>
      </c>
      <c r="C32" s="15">
        <v>17</v>
      </c>
    </row>
  </sheetData>
  <mergeCells count="1">
    <mergeCell ref="A1:T1"/>
  </mergeCells>
  <printOptions horizontalCentered="1"/>
  <pageMargins left="0" right="0" top="0" bottom="0" header="0" footer="0"/>
  <pageSetup paperSize="9" scale="51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62" zoomScaleNormal="62" workbookViewId="0">
      <selection activeCell="B6" sqref="B6:B25"/>
    </sheetView>
  </sheetViews>
  <sheetFormatPr defaultRowHeight="15" x14ac:dyDescent="0.25"/>
  <cols>
    <col min="1" max="1" width="6.7109375" customWidth="1"/>
    <col min="2" max="2" width="26.140625" customWidth="1"/>
    <col min="3" max="4" width="14.7109375" customWidth="1"/>
    <col min="5" max="5" width="13.28515625" customWidth="1"/>
    <col min="6" max="6" width="12.5703125" customWidth="1"/>
    <col min="7" max="7" width="12.140625" customWidth="1"/>
    <col min="8" max="8" width="11.85546875" customWidth="1"/>
    <col min="9" max="9" width="15.5703125" customWidth="1"/>
    <col min="10" max="10" width="16.5703125" customWidth="1"/>
  </cols>
  <sheetData>
    <row r="1" spans="1:10" ht="33.75" customHeigh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3" customHeight="1" thickBot="1" x14ac:dyDescent="0.3">
      <c r="A2" s="31" t="s">
        <v>6</v>
      </c>
      <c r="B2" s="32" t="s">
        <v>128</v>
      </c>
      <c r="C2" s="32"/>
      <c r="D2" s="32"/>
      <c r="E2" s="32"/>
      <c r="F2" s="32"/>
      <c r="G2" s="32"/>
      <c r="H2" s="32" t="s">
        <v>129</v>
      </c>
      <c r="I2" s="32"/>
      <c r="J2" s="32"/>
    </row>
    <row r="3" spans="1:10" ht="15.75" x14ac:dyDescent="0.25">
      <c r="A3" s="65" t="s">
        <v>0</v>
      </c>
      <c r="B3" s="2" t="s">
        <v>1</v>
      </c>
      <c r="C3" s="68" t="s">
        <v>29</v>
      </c>
      <c r="D3" s="70" t="s">
        <v>30</v>
      </c>
      <c r="E3" s="70" t="s">
        <v>31</v>
      </c>
      <c r="F3" s="70" t="s">
        <v>32</v>
      </c>
      <c r="G3" s="70" t="s">
        <v>33</v>
      </c>
      <c r="H3" s="70" t="s">
        <v>96</v>
      </c>
      <c r="I3" s="70" t="s">
        <v>34</v>
      </c>
      <c r="J3" s="72" t="s">
        <v>3</v>
      </c>
    </row>
    <row r="4" spans="1:10" ht="76.150000000000006" customHeight="1" x14ac:dyDescent="0.25">
      <c r="A4" s="66"/>
      <c r="B4" s="3"/>
      <c r="C4" s="69"/>
      <c r="D4" s="71"/>
      <c r="E4" s="71"/>
      <c r="F4" s="71"/>
      <c r="G4" s="71"/>
      <c r="H4" s="71"/>
      <c r="I4" s="71"/>
      <c r="J4" s="73"/>
    </row>
    <row r="5" spans="1:10" ht="16.5" thickBot="1" x14ac:dyDescent="0.3">
      <c r="A5" s="67"/>
      <c r="B5" s="10"/>
      <c r="C5" s="5" t="s">
        <v>90</v>
      </c>
      <c r="D5" s="5" t="s">
        <v>90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90</v>
      </c>
      <c r="J5" s="5" t="s">
        <v>107</v>
      </c>
    </row>
    <row r="6" spans="1:10" ht="18.75" customHeight="1" thickBot="1" x14ac:dyDescent="0.3">
      <c r="A6" s="6" t="s">
        <v>7</v>
      </c>
      <c r="B6" s="43" t="s">
        <v>109</v>
      </c>
      <c r="C6" s="41" t="s">
        <v>101</v>
      </c>
      <c r="D6" s="41" t="s">
        <v>101</v>
      </c>
      <c r="E6" s="41" t="s">
        <v>101</v>
      </c>
      <c r="F6" s="41" t="s">
        <v>101</v>
      </c>
      <c r="G6" s="41" t="s">
        <v>101</v>
      </c>
      <c r="H6" s="41" t="s">
        <v>101</v>
      </c>
      <c r="I6" s="41" t="s">
        <v>101</v>
      </c>
      <c r="J6" s="9">
        <f t="shared" ref="J6:J25" si="0">COUNTIF(C6:I6,"=+")</f>
        <v>7</v>
      </c>
    </row>
    <row r="7" spans="1:10" ht="21.75" customHeight="1" thickBot="1" x14ac:dyDescent="0.3">
      <c r="A7" s="6" t="s">
        <v>8</v>
      </c>
      <c r="B7" s="43" t="s">
        <v>110</v>
      </c>
      <c r="C7" s="41" t="s">
        <v>102</v>
      </c>
      <c r="D7" s="41" t="s">
        <v>102</v>
      </c>
      <c r="E7" s="41" t="s">
        <v>101</v>
      </c>
      <c r="F7" s="41" t="s">
        <v>102</v>
      </c>
      <c r="G7" s="41" t="s">
        <v>102</v>
      </c>
      <c r="H7" s="41" t="s">
        <v>101</v>
      </c>
      <c r="I7" s="41" t="s">
        <v>101</v>
      </c>
      <c r="J7" s="9">
        <f t="shared" si="0"/>
        <v>3</v>
      </c>
    </row>
    <row r="8" spans="1:10" ht="21.75" customHeight="1" thickBot="1" x14ac:dyDescent="0.3">
      <c r="A8" s="6" t="s">
        <v>9</v>
      </c>
      <c r="B8" s="43" t="s">
        <v>111</v>
      </c>
      <c r="C8" s="41" t="s">
        <v>101</v>
      </c>
      <c r="D8" s="41" t="s">
        <v>101</v>
      </c>
      <c r="E8" s="41" t="s">
        <v>101</v>
      </c>
      <c r="F8" s="41" t="s">
        <v>101</v>
      </c>
      <c r="G8" s="41" t="s">
        <v>101</v>
      </c>
      <c r="H8" s="41" t="s">
        <v>101</v>
      </c>
      <c r="I8" s="41" t="s">
        <v>101</v>
      </c>
      <c r="J8" s="9">
        <f t="shared" si="0"/>
        <v>7</v>
      </c>
    </row>
    <row r="9" spans="1:10" ht="16.5" customHeight="1" thickBot="1" x14ac:dyDescent="0.3">
      <c r="A9" s="6" t="s">
        <v>10</v>
      </c>
      <c r="B9" s="43" t="s">
        <v>112</v>
      </c>
      <c r="C9" s="41" t="s">
        <v>102</v>
      </c>
      <c r="D9" s="41" t="s">
        <v>101</v>
      </c>
      <c r="E9" s="41" t="s">
        <v>101</v>
      </c>
      <c r="F9" s="41" t="s">
        <v>101</v>
      </c>
      <c r="G9" s="41" t="s">
        <v>101</v>
      </c>
      <c r="H9" s="41" t="s">
        <v>101</v>
      </c>
      <c r="I9" s="41" t="s">
        <v>102</v>
      </c>
      <c r="J9" s="9">
        <f t="shared" si="0"/>
        <v>5</v>
      </c>
    </row>
    <row r="10" spans="1:10" ht="20.25" customHeight="1" thickBot="1" x14ac:dyDescent="0.3">
      <c r="A10" s="6" t="s">
        <v>11</v>
      </c>
      <c r="B10" s="43" t="s">
        <v>113</v>
      </c>
      <c r="C10" s="41" t="s">
        <v>101</v>
      </c>
      <c r="D10" s="41" t="s">
        <v>101</v>
      </c>
      <c r="E10" s="41" t="s">
        <v>101</v>
      </c>
      <c r="F10" s="41" t="s">
        <v>101</v>
      </c>
      <c r="G10" s="41" t="s">
        <v>101</v>
      </c>
      <c r="H10" s="41" t="s">
        <v>101</v>
      </c>
      <c r="I10" s="41" t="s">
        <v>102</v>
      </c>
      <c r="J10" s="9">
        <f t="shared" si="0"/>
        <v>6</v>
      </c>
    </row>
    <row r="11" spans="1:10" ht="21" customHeight="1" thickBot="1" x14ac:dyDescent="0.3">
      <c r="A11" s="6" t="s">
        <v>12</v>
      </c>
      <c r="B11" s="43" t="s">
        <v>114</v>
      </c>
      <c r="C11" s="41" t="s">
        <v>101</v>
      </c>
      <c r="D11" s="41" t="s">
        <v>101</v>
      </c>
      <c r="E11" s="41" t="s">
        <v>101</v>
      </c>
      <c r="F11" s="41" t="s">
        <v>101</v>
      </c>
      <c r="G11" s="41" t="s">
        <v>101</v>
      </c>
      <c r="H11" s="41" t="s">
        <v>101</v>
      </c>
      <c r="I11" s="41" t="s">
        <v>101</v>
      </c>
      <c r="J11" s="9">
        <f t="shared" si="0"/>
        <v>7</v>
      </c>
    </row>
    <row r="12" spans="1:10" ht="20.25" customHeight="1" thickBot="1" x14ac:dyDescent="0.3">
      <c r="A12" s="6" t="s">
        <v>13</v>
      </c>
      <c r="B12" s="43" t="s">
        <v>115</v>
      </c>
      <c r="C12" s="41" t="s">
        <v>101</v>
      </c>
      <c r="D12" s="41" t="s">
        <v>101</v>
      </c>
      <c r="E12" s="41" t="s">
        <v>101</v>
      </c>
      <c r="F12" s="41" t="s">
        <v>101</v>
      </c>
      <c r="G12" s="41" t="s">
        <v>101</v>
      </c>
      <c r="H12" s="41" t="s">
        <v>101</v>
      </c>
      <c r="I12" s="41" t="s">
        <v>101</v>
      </c>
      <c r="J12" s="9">
        <f t="shared" si="0"/>
        <v>7</v>
      </c>
    </row>
    <row r="13" spans="1:10" ht="21.75" customHeight="1" thickBot="1" x14ac:dyDescent="0.3">
      <c r="A13" s="6" t="s">
        <v>14</v>
      </c>
      <c r="B13" s="43" t="s">
        <v>116</v>
      </c>
      <c r="C13" s="41" t="s">
        <v>101</v>
      </c>
      <c r="D13" s="41" t="s">
        <v>102</v>
      </c>
      <c r="E13" s="41" t="s">
        <v>101</v>
      </c>
      <c r="F13" s="41" t="s">
        <v>101</v>
      </c>
      <c r="G13" s="41" t="s">
        <v>101</v>
      </c>
      <c r="H13" s="41" t="s">
        <v>101</v>
      </c>
      <c r="I13" s="41" t="s">
        <v>101</v>
      </c>
      <c r="J13" s="9">
        <f t="shared" si="0"/>
        <v>6</v>
      </c>
    </row>
    <row r="14" spans="1:10" ht="20.25" customHeight="1" thickBot="1" x14ac:dyDescent="0.3">
      <c r="A14" s="6" t="s">
        <v>15</v>
      </c>
      <c r="B14" s="43" t="s">
        <v>117</v>
      </c>
      <c r="C14" s="41" t="s">
        <v>101</v>
      </c>
      <c r="D14" s="41" t="s">
        <v>101</v>
      </c>
      <c r="E14" s="41" t="s">
        <v>101</v>
      </c>
      <c r="F14" s="41" t="s">
        <v>101</v>
      </c>
      <c r="G14" s="41" t="s">
        <v>101</v>
      </c>
      <c r="H14" s="41" t="s">
        <v>101</v>
      </c>
      <c r="I14" s="41" t="s">
        <v>101</v>
      </c>
      <c r="J14" s="9">
        <f t="shared" si="0"/>
        <v>7</v>
      </c>
    </row>
    <row r="15" spans="1:10" ht="23.25" customHeight="1" thickBot="1" x14ac:dyDescent="0.3">
      <c r="A15" s="6" t="s">
        <v>16</v>
      </c>
      <c r="B15" s="43" t="s">
        <v>118</v>
      </c>
      <c r="C15" s="41" t="s">
        <v>101</v>
      </c>
      <c r="D15" s="41" t="s">
        <v>101</v>
      </c>
      <c r="E15" s="41" t="s">
        <v>101</v>
      </c>
      <c r="F15" s="41" t="s">
        <v>101</v>
      </c>
      <c r="G15" s="41" t="s">
        <v>101</v>
      </c>
      <c r="H15" s="41" t="s">
        <v>101</v>
      </c>
      <c r="I15" s="41" t="s">
        <v>101</v>
      </c>
      <c r="J15" s="9">
        <f t="shared" si="0"/>
        <v>7</v>
      </c>
    </row>
    <row r="16" spans="1:10" ht="24" customHeight="1" thickBot="1" x14ac:dyDescent="0.3">
      <c r="A16" s="6" t="s">
        <v>17</v>
      </c>
      <c r="B16" s="43" t="s">
        <v>119</v>
      </c>
      <c r="C16" s="41" t="s">
        <v>101</v>
      </c>
      <c r="D16" s="41" t="s">
        <v>102</v>
      </c>
      <c r="E16" s="41" t="s">
        <v>101</v>
      </c>
      <c r="F16" s="41" t="s">
        <v>101</v>
      </c>
      <c r="G16" s="41" t="s">
        <v>101</v>
      </c>
      <c r="H16" s="41" t="s">
        <v>101</v>
      </c>
      <c r="I16" s="41" t="s">
        <v>101</v>
      </c>
      <c r="J16" s="9">
        <f t="shared" si="0"/>
        <v>6</v>
      </c>
    </row>
    <row r="17" spans="1:11" ht="21" customHeight="1" thickBot="1" x14ac:dyDescent="0.3">
      <c r="A17" s="6" t="s">
        <v>18</v>
      </c>
      <c r="B17" s="43" t="s">
        <v>120</v>
      </c>
      <c r="C17" s="41" t="s">
        <v>101</v>
      </c>
      <c r="D17" s="41" t="s">
        <v>102</v>
      </c>
      <c r="E17" s="41" t="s">
        <v>101</v>
      </c>
      <c r="F17" s="41" t="s">
        <v>101</v>
      </c>
      <c r="G17" s="41" t="s">
        <v>101</v>
      </c>
      <c r="H17" s="41" t="s">
        <v>101</v>
      </c>
      <c r="I17" s="41" t="s">
        <v>102</v>
      </c>
      <c r="J17" s="9">
        <f t="shared" si="0"/>
        <v>5</v>
      </c>
    </row>
    <row r="18" spans="1:11" ht="22.5" customHeight="1" thickBot="1" x14ac:dyDescent="0.3">
      <c r="A18" s="6" t="s">
        <v>19</v>
      </c>
      <c r="B18" s="43" t="s">
        <v>121</v>
      </c>
      <c r="C18" s="41" t="s">
        <v>101</v>
      </c>
      <c r="D18" s="41" t="s">
        <v>102</v>
      </c>
      <c r="E18" s="41" t="s">
        <v>101</v>
      </c>
      <c r="F18" s="41" t="s">
        <v>101</v>
      </c>
      <c r="G18" s="41" t="s">
        <v>101</v>
      </c>
      <c r="H18" s="41" t="s">
        <v>101</v>
      </c>
      <c r="I18" s="41" t="s">
        <v>102</v>
      </c>
      <c r="J18" s="9">
        <f t="shared" si="0"/>
        <v>5</v>
      </c>
    </row>
    <row r="19" spans="1:11" ht="23.25" customHeight="1" thickBot="1" x14ac:dyDescent="0.3">
      <c r="A19" s="6" t="s">
        <v>20</v>
      </c>
      <c r="B19" s="43" t="s">
        <v>122</v>
      </c>
      <c r="C19" s="41" t="s">
        <v>101</v>
      </c>
      <c r="D19" s="41" t="s">
        <v>101</v>
      </c>
      <c r="E19" s="41" t="s">
        <v>101</v>
      </c>
      <c r="F19" s="41" t="s">
        <v>101</v>
      </c>
      <c r="G19" s="41" t="s">
        <v>101</v>
      </c>
      <c r="H19" s="41" t="s">
        <v>101</v>
      </c>
      <c r="I19" s="41" t="s">
        <v>101</v>
      </c>
      <c r="J19" s="9">
        <f t="shared" si="0"/>
        <v>7</v>
      </c>
    </row>
    <row r="20" spans="1:11" ht="24" customHeight="1" thickBot="1" x14ac:dyDescent="0.3">
      <c r="A20" s="6" t="s">
        <v>21</v>
      </c>
      <c r="B20" s="43" t="s">
        <v>123</v>
      </c>
      <c r="C20" s="41" t="s">
        <v>101</v>
      </c>
      <c r="D20" s="41" t="s">
        <v>101</v>
      </c>
      <c r="E20" s="41" t="s">
        <v>101</v>
      </c>
      <c r="F20" s="41" t="s">
        <v>101</v>
      </c>
      <c r="G20" s="41" t="s">
        <v>101</v>
      </c>
      <c r="H20" s="41" t="s">
        <v>101</v>
      </c>
      <c r="I20" s="41" t="s">
        <v>101</v>
      </c>
      <c r="J20" s="9">
        <f t="shared" si="0"/>
        <v>7</v>
      </c>
    </row>
    <row r="21" spans="1:11" ht="22.5" customHeight="1" thickBot="1" x14ac:dyDescent="0.3">
      <c r="A21" s="6" t="s">
        <v>22</v>
      </c>
      <c r="B21" s="43" t="s">
        <v>124</v>
      </c>
      <c r="C21" s="41" t="s">
        <v>101</v>
      </c>
      <c r="D21" s="41" t="s">
        <v>101</v>
      </c>
      <c r="E21" s="41" t="s">
        <v>101</v>
      </c>
      <c r="F21" s="41" t="s">
        <v>101</v>
      </c>
      <c r="G21" s="41" t="s">
        <v>101</v>
      </c>
      <c r="H21" s="41" t="s">
        <v>101</v>
      </c>
      <c r="I21" s="41" t="s">
        <v>101</v>
      </c>
      <c r="J21" s="9">
        <f t="shared" si="0"/>
        <v>7</v>
      </c>
    </row>
    <row r="22" spans="1:11" ht="18.75" customHeight="1" thickBot="1" x14ac:dyDescent="0.3">
      <c r="A22" s="6" t="s">
        <v>23</v>
      </c>
      <c r="B22" s="43" t="s">
        <v>125</v>
      </c>
      <c r="C22" s="41" t="s">
        <v>101</v>
      </c>
      <c r="D22" s="41" t="s">
        <v>101</v>
      </c>
      <c r="E22" s="41" t="s">
        <v>101</v>
      </c>
      <c r="F22" s="41" t="s">
        <v>101</v>
      </c>
      <c r="G22" s="41" t="s">
        <v>101</v>
      </c>
      <c r="H22" s="41" t="s">
        <v>101</v>
      </c>
      <c r="I22" s="41" t="s">
        <v>101</v>
      </c>
      <c r="J22" s="9">
        <f t="shared" si="0"/>
        <v>7</v>
      </c>
    </row>
    <row r="23" spans="1:11" ht="21" customHeight="1" thickBot="1" x14ac:dyDescent="0.3">
      <c r="A23" s="6" t="s">
        <v>24</v>
      </c>
      <c r="B23" s="43" t="s">
        <v>126</v>
      </c>
      <c r="C23" s="41" t="s">
        <v>101</v>
      </c>
      <c r="D23" s="41" t="s">
        <v>101</v>
      </c>
      <c r="E23" s="41" t="s">
        <v>102</v>
      </c>
      <c r="F23" s="41" t="s">
        <v>101</v>
      </c>
      <c r="G23" s="41" t="s">
        <v>101</v>
      </c>
      <c r="H23" s="41" t="s">
        <v>101</v>
      </c>
      <c r="I23" s="41" t="s">
        <v>102</v>
      </c>
      <c r="J23" s="9">
        <f t="shared" si="0"/>
        <v>5</v>
      </c>
    </row>
    <row r="24" spans="1:11" ht="26.25" customHeight="1" thickBot="1" x14ac:dyDescent="0.3">
      <c r="A24" s="6" t="s">
        <v>25</v>
      </c>
      <c r="B24" s="43" t="s">
        <v>99</v>
      </c>
      <c r="C24" s="41" t="s">
        <v>101</v>
      </c>
      <c r="D24" s="41" t="s">
        <v>101</v>
      </c>
      <c r="E24" s="41" t="s">
        <v>101</v>
      </c>
      <c r="F24" s="41" t="s">
        <v>101</v>
      </c>
      <c r="G24" s="41" t="s">
        <v>101</v>
      </c>
      <c r="H24" s="41" t="s">
        <v>101</v>
      </c>
      <c r="I24" s="41" t="s">
        <v>101</v>
      </c>
      <c r="J24" s="9">
        <f t="shared" si="0"/>
        <v>7</v>
      </c>
    </row>
    <row r="25" spans="1:11" ht="22.5" customHeight="1" thickBot="1" x14ac:dyDescent="0.3">
      <c r="A25" s="6" t="s">
        <v>26</v>
      </c>
      <c r="B25" s="43" t="s">
        <v>100</v>
      </c>
      <c r="C25" s="41" t="s">
        <v>101</v>
      </c>
      <c r="D25" s="41" t="s">
        <v>101</v>
      </c>
      <c r="E25" s="41" t="s">
        <v>101</v>
      </c>
      <c r="F25" s="41" t="s">
        <v>101</v>
      </c>
      <c r="G25" s="41" t="s">
        <v>101</v>
      </c>
      <c r="H25" s="41" t="s">
        <v>101</v>
      </c>
      <c r="I25" s="41" t="s">
        <v>101</v>
      </c>
      <c r="J25" s="9">
        <f t="shared" si="0"/>
        <v>7</v>
      </c>
    </row>
    <row r="26" spans="1:11" ht="32.25" customHeight="1" thickBot="1" x14ac:dyDescent="0.3">
      <c r="A26" s="63" t="s">
        <v>5</v>
      </c>
      <c r="B26" s="64"/>
      <c r="C26" s="8">
        <f t="shared" ref="C26:I26" si="1">COUNTIF(C6:C25,"=+")</f>
        <v>18</v>
      </c>
      <c r="D26" s="8">
        <f t="shared" si="1"/>
        <v>15</v>
      </c>
      <c r="E26" s="8">
        <f t="shared" si="1"/>
        <v>19</v>
      </c>
      <c r="F26" s="8">
        <f t="shared" si="1"/>
        <v>19</v>
      </c>
      <c r="G26" s="8">
        <f t="shared" si="1"/>
        <v>19</v>
      </c>
      <c r="H26" s="8">
        <f t="shared" si="1"/>
        <v>20</v>
      </c>
      <c r="I26" s="8">
        <f t="shared" si="1"/>
        <v>15</v>
      </c>
      <c r="J26" s="9">
        <f>AVERAGE(J6:J25)</f>
        <v>6.25</v>
      </c>
    </row>
    <row r="28" spans="1:11" x14ac:dyDescent="0.25">
      <c r="K28">
        <v>24</v>
      </c>
    </row>
    <row r="29" spans="1:11" ht="18.75" x14ac:dyDescent="0.3">
      <c r="B29" s="61" t="s">
        <v>28</v>
      </c>
      <c r="C29" s="62"/>
    </row>
    <row r="30" spans="1:11" ht="18.75" x14ac:dyDescent="0.3">
      <c r="B30" s="17" t="s">
        <v>107</v>
      </c>
      <c r="C30" s="17" t="s">
        <v>4</v>
      </c>
    </row>
    <row r="31" spans="1:11" ht="19.5" thickBot="1" x14ac:dyDescent="0.3">
      <c r="B31" s="15">
        <f>J26/7*100</f>
        <v>89.285714285714292</v>
      </c>
      <c r="C31" s="15">
        <v>6.2</v>
      </c>
    </row>
  </sheetData>
  <mergeCells count="12">
    <mergeCell ref="B29:C29"/>
    <mergeCell ref="A26:B26"/>
    <mergeCell ref="A1:J1"/>
    <mergeCell ref="A3:A5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" bottom="0" header="0" footer="0"/>
  <pageSetup paperSize="9" scale="54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68" zoomScaleNormal="68" workbookViewId="0">
      <selection activeCell="B6" sqref="B6:B25"/>
    </sheetView>
  </sheetViews>
  <sheetFormatPr defaultRowHeight="15" x14ac:dyDescent="0.25"/>
  <cols>
    <col min="1" max="1" width="5.85546875" customWidth="1"/>
    <col min="2" max="2" width="32.140625" customWidth="1"/>
    <col min="3" max="3" width="19.85546875" customWidth="1"/>
    <col min="4" max="4" width="17.28515625" customWidth="1"/>
    <col min="5" max="5" width="16" customWidth="1"/>
    <col min="6" max="6" width="14.5703125" customWidth="1"/>
    <col min="7" max="7" width="17.7109375" customWidth="1"/>
    <col min="8" max="8" width="15.5703125" customWidth="1"/>
    <col min="9" max="9" width="17.28515625" customWidth="1"/>
    <col min="10" max="10" width="22.7109375" customWidth="1"/>
  </cols>
  <sheetData>
    <row r="1" spans="1:10" ht="33.75" customHeight="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3" customHeight="1" thickBot="1" x14ac:dyDescent="0.3">
      <c r="A2" s="31" t="s">
        <v>6</v>
      </c>
      <c r="B2" s="32" t="s">
        <v>130</v>
      </c>
      <c r="C2" s="32"/>
      <c r="D2" s="32"/>
      <c r="E2" s="32"/>
      <c r="F2" s="32"/>
      <c r="G2" s="32"/>
      <c r="H2" s="32" t="s">
        <v>129</v>
      </c>
      <c r="I2" s="32"/>
      <c r="J2" s="32"/>
    </row>
    <row r="3" spans="1:10" ht="15.75" x14ac:dyDescent="0.25">
      <c r="A3" s="65" t="s">
        <v>0</v>
      </c>
      <c r="B3" s="2" t="s">
        <v>1</v>
      </c>
      <c r="C3" s="70" t="s">
        <v>36</v>
      </c>
      <c r="D3" s="70" t="s">
        <v>37</v>
      </c>
      <c r="E3" s="70" t="s">
        <v>38</v>
      </c>
      <c r="F3" s="70" t="s">
        <v>39</v>
      </c>
      <c r="G3" s="70" t="s">
        <v>40</v>
      </c>
      <c r="H3" s="70" t="s">
        <v>41</v>
      </c>
      <c r="I3" s="70" t="s">
        <v>42</v>
      </c>
      <c r="J3" s="72" t="s">
        <v>3</v>
      </c>
    </row>
    <row r="4" spans="1:10" ht="49.15" customHeight="1" thickBot="1" x14ac:dyDescent="0.3">
      <c r="A4" s="66"/>
      <c r="B4" s="3" t="s">
        <v>2</v>
      </c>
      <c r="C4" s="74"/>
      <c r="D4" s="74"/>
      <c r="E4" s="74"/>
      <c r="F4" s="74"/>
      <c r="G4" s="74"/>
      <c r="H4" s="74"/>
      <c r="I4" s="74"/>
      <c r="J4" s="75"/>
    </row>
    <row r="5" spans="1:10" ht="16.5" thickBot="1" x14ac:dyDescent="0.3">
      <c r="A5" s="67"/>
      <c r="B5" s="4"/>
      <c r="C5" s="5" t="s">
        <v>90</v>
      </c>
      <c r="D5" s="5" t="s">
        <v>90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90</v>
      </c>
      <c r="J5" s="5" t="s">
        <v>107</v>
      </c>
    </row>
    <row r="6" spans="1:10" ht="18.75" customHeight="1" thickBot="1" x14ac:dyDescent="0.3">
      <c r="A6" s="6" t="s">
        <v>7</v>
      </c>
      <c r="B6" s="43" t="s">
        <v>109</v>
      </c>
      <c r="C6" s="41" t="s">
        <v>101</v>
      </c>
      <c r="D6" s="41" t="s">
        <v>101</v>
      </c>
      <c r="E6" s="41" t="s">
        <v>101</v>
      </c>
      <c r="F6" s="41" t="s">
        <v>101</v>
      </c>
      <c r="G6" s="41" t="s">
        <v>102</v>
      </c>
      <c r="H6" s="41" t="s">
        <v>101</v>
      </c>
      <c r="I6" s="41" t="s">
        <v>101</v>
      </c>
      <c r="J6" s="9">
        <f>COUNTIF(C6:I6,"=+")</f>
        <v>6</v>
      </c>
    </row>
    <row r="7" spans="1:10" ht="21.75" customHeight="1" thickBot="1" x14ac:dyDescent="0.3">
      <c r="A7" s="6" t="s">
        <v>8</v>
      </c>
      <c r="B7" s="43" t="s">
        <v>110</v>
      </c>
      <c r="C7" s="41" t="s">
        <v>102</v>
      </c>
      <c r="D7" s="41" t="s">
        <v>101</v>
      </c>
      <c r="E7" s="41" t="s">
        <v>102</v>
      </c>
      <c r="F7" s="41" t="s">
        <v>101</v>
      </c>
      <c r="G7" s="41" t="s">
        <v>102</v>
      </c>
      <c r="H7" s="41" t="s">
        <v>102</v>
      </c>
      <c r="I7" s="41" t="s">
        <v>101</v>
      </c>
      <c r="J7" s="9">
        <f t="shared" ref="J7:J25" si="0">COUNTIF(C7:I7,"=+")</f>
        <v>3</v>
      </c>
    </row>
    <row r="8" spans="1:10" ht="21.75" customHeight="1" thickBot="1" x14ac:dyDescent="0.3">
      <c r="A8" s="6" t="s">
        <v>9</v>
      </c>
      <c r="B8" s="43" t="s">
        <v>111</v>
      </c>
      <c r="C8" s="41" t="s">
        <v>101</v>
      </c>
      <c r="D8" s="41" t="s">
        <v>101</v>
      </c>
      <c r="E8" s="41" t="s">
        <v>101</v>
      </c>
      <c r="F8" s="41" t="s">
        <v>101</v>
      </c>
      <c r="G8" s="41" t="s">
        <v>101</v>
      </c>
      <c r="H8" s="41" t="s">
        <v>101</v>
      </c>
      <c r="I8" s="41" t="s">
        <v>101</v>
      </c>
      <c r="J8" s="9">
        <f t="shared" si="0"/>
        <v>7</v>
      </c>
    </row>
    <row r="9" spans="1:10" ht="16.5" customHeight="1" thickBot="1" x14ac:dyDescent="0.3">
      <c r="A9" s="6" t="s">
        <v>10</v>
      </c>
      <c r="B9" s="43" t="s">
        <v>112</v>
      </c>
      <c r="C9" s="41" t="s">
        <v>101</v>
      </c>
      <c r="D9" s="41" t="s">
        <v>101</v>
      </c>
      <c r="E9" s="41" t="s">
        <v>102</v>
      </c>
      <c r="F9" s="45" t="s">
        <v>101</v>
      </c>
      <c r="G9" s="41" t="s">
        <v>102</v>
      </c>
      <c r="H9" s="41" t="s">
        <v>101</v>
      </c>
      <c r="I9" s="41" t="s">
        <v>101</v>
      </c>
      <c r="J9" s="9">
        <f t="shared" si="0"/>
        <v>5</v>
      </c>
    </row>
    <row r="10" spans="1:10" ht="20.25" customHeight="1" thickBot="1" x14ac:dyDescent="0.3">
      <c r="A10" s="6" t="s">
        <v>11</v>
      </c>
      <c r="B10" s="43" t="s">
        <v>113</v>
      </c>
      <c r="C10" s="41" t="s">
        <v>102</v>
      </c>
      <c r="D10" s="41" t="s">
        <v>101</v>
      </c>
      <c r="E10" s="41" t="s">
        <v>102</v>
      </c>
      <c r="F10" s="41" t="s">
        <v>101</v>
      </c>
      <c r="G10" s="41" t="s">
        <v>102</v>
      </c>
      <c r="H10" s="41" t="s">
        <v>102</v>
      </c>
      <c r="I10" s="41" t="s">
        <v>101</v>
      </c>
      <c r="J10" s="9">
        <f t="shared" si="0"/>
        <v>3</v>
      </c>
    </row>
    <row r="11" spans="1:10" ht="21" customHeight="1" thickBot="1" x14ac:dyDescent="0.3">
      <c r="A11" s="6" t="s">
        <v>12</v>
      </c>
      <c r="B11" s="43" t="s">
        <v>114</v>
      </c>
      <c r="C11" s="41" t="s">
        <v>101</v>
      </c>
      <c r="D11" s="41" t="s">
        <v>101</v>
      </c>
      <c r="E11" s="41" t="s">
        <v>101</v>
      </c>
      <c r="F11" s="41" t="s">
        <v>101</v>
      </c>
      <c r="G11" s="41" t="s">
        <v>101</v>
      </c>
      <c r="H11" s="41" t="s">
        <v>101</v>
      </c>
      <c r="I11" s="41" t="s">
        <v>101</v>
      </c>
      <c r="J11" s="9">
        <f t="shared" si="0"/>
        <v>7</v>
      </c>
    </row>
    <row r="12" spans="1:10" ht="20.25" customHeight="1" thickBot="1" x14ac:dyDescent="0.3">
      <c r="A12" s="6" t="s">
        <v>13</v>
      </c>
      <c r="B12" s="43" t="s">
        <v>115</v>
      </c>
      <c r="C12" s="41" t="s">
        <v>101</v>
      </c>
      <c r="D12" s="41" t="s">
        <v>101</v>
      </c>
      <c r="E12" s="41" t="s">
        <v>101</v>
      </c>
      <c r="F12" s="41" t="s">
        <v>101</v>
      </c>
      <c r="G12" s="41" t="s">
        <v>102</v>
      </c>
      <c r="H12" s="41" t="s">
        <v>101</v>
      </c>
      <c r="I12" s="41" t="s">
        <v>101</v>
      </c>
      <c r="J12" s="9">
        <f t="shared" si="0"/>
        <v>6</v>
      </c>
    </row>
    <row r="13" spans="1:10" ht="21.75" customHeight="1" thickBot="1" x14ac:dyDescent="0.3">
      <c r="A13" s="6" t="s">
        <v>14</v>
      </c>
      <c r="B13" s="43" t="s">
        <v>116</v>
      </c>
      <c r="C13" s="41" t="s">
        <v>101</v>
      </c>
      <c r="D13" s="41" t="s">
        <v>101</v>
      </c>
      <c r="E13" s="41" t="s">
        <v>101</v>
      </c>
      <c r="F13" s="41" t="s">
        <v>101</v>
      </c>
      <c r="G13" s="41" t="s">
        <v>102</v>
      </c>
      <c r="H13" s="41" t="s">
        <v>102</v>
      </c>
      <c r="I13" s="41" t="s">
        <v>101</v>
      </c>
      <c r="J13" s="9">
        <f t="shared" si="0"/>
        <v>5</v>
      </c>
    </row>
    <row r="14" spans="1:10" ht="20.25" customHeight="1" thickBot="1" x14ac:dyDescent="0.3">
      <c r="A14" s="6" t="s">
        <v>15</v>
      </c>
      <c r="B14" s="43" t="s">
        <v>117</v>
      </c>
      <c r="C14" s="41" t="s">
        <v>101</v>
      </c>
      <c r="D14" s="41" t="s">
        <v>102</v>
      </c>
      <c r="E14" s="41" t="s">
        <v>102</v>
      </c>
      <c r="F14" s="41" t="s">
        <v>101</v>
      </c>
      <c r="G14" s="41" t="s">
        <v>101</v>
      </c>
      <c r="H14" s="41" t="s">
        <v>101</v>
      </c>
      <c r="I14" s="41" t="s">
        <v>101</v>
      </c>
      <c r="J14" s="9">
        <f t="shared" si="0"/>
        <v>5</v>
      </c>
    </row>
    <row r="15" spans="1:10" ht="23.25" customHeight="1" thickBot="1" x14ac:dyDescent="0.3">
      <c r="A15" s="6" t="s">
        <v>16</v>
      </c>
      <c r="B15" s="43" t="s">
        <v>118</v>
      </c>
      <c r="C15" s="41" t="s">
        <v>101</v>
      </c>
      <c r="D15" s="41" t="s">
        <v>101</v>
      </c>
      <c r="E15" s="41" t="s">
        <v>101</v>
      </c>
      <c r="F15" s="41" t="s">
        <v>101</v>
      </c>
      <c r="G15" s="41" t="s">
        <v>102</v>
      </c>
      <c r="H15" s="41" t="s">
        <v>102</v>
      </c>
      <c r="I15" s="41" t="s">
        <v>101</v>
      </c>
      <c r="J15" s="9">
        <f t="shared" si="0"/>
        <v>5</v>
      </c>
    </row>
    <row r="16" spans="1:10" ht="24" customHeight="1" thickBot="1" x14ac:dyDescent="0.3">
      <c r="A16" s="6" t="s">
        <v>17</v>
      </c>
      <c r="B16" s="43" t="s">
        <v>119</v>
      </c>
      <c r="C16" s="41" t="s">
        <v>101</v>
      </c>
      <c r="D16" s="41" t="s">
        <v>101</v>
      </c>
      <c r="E16" s="41" t="s">
        <v>101</v>
      </c>
      <c r="F16" s="41" t="s">
        <v>101</v>
      </c>
      <c r="G16" s="41" t="s">
        <v>102</v>
      </c>
      <c r="H16" s="41" t="s">
        <v>101</v>
      </c>
      <c r="I16" s="41" t="s">
        <v>101</v>
      </c>
      <c r="J16" s="9">
        <f t="shared" si="0"/>
        <v>6</v>
      </c>
    </row>
    <row r="17" spans="1:10" ht="21" customHeight="1" thickBot="1" x14ac:dyDescent="0.3">
      <c r="A17" s="6" t="s">
        <v>18</v>
      </c>
      <c r="B17" s="43" t="s">
        <v>120</v>
      </c>
      <c r="C17" s="41" t="s">
        <v>101</v>
      </c>
      <c r="D17" s="41" t="s">
        <v>102</v>
      </c>
      <c r="E17" s="41" t="s">
        <v>102</v>
      </c>
      <c r="F17" s="41" t="s">
        <v>101</v>
      </c>
      <c r="G17" s="41" t="s">
        <v>101</v>
      </c>
      <c r="H17" s="41" t="s">
        <v>102</v>
      </c>
      <c r="I17" s="41" t="s">
        <v>101</v>
      </c>
      <c r="J17" s="9">
        <f t="shared" si="0"/>
        <v>4</v>
      </c>
    </row>
    <row r="18" spans="1:10" ht="22.5" customHeight="1" thickBot="1" x14ac:dyDescent="0.3">
      <c r="A18" s="6" t="s">
        <v>19</v>
      </c>
      <c r="B18" s="43" t="s">
        <v>121</v>
      </c>
      <c r="C18" s="41" t="s">
        <v>101</v>
      </c>
      <c r="D18" s="41" t="s">
        <v>101</v>
      </c>
      <c r="E18" s="41" t="s">
        <v>102</v>
      </c>
      <c r="F18" s="41" t="s">
        <v>101</v>
      </c>
      <c r="G18" s="41" t="s">
        <v>102</v>
      </c>
      <c r="H18" s="41" t="s">
        <v>101</v>
      </c>
      <c r="I18" s="41" t="s">
        <v>101</v>
      </c>
      <c r="J18" s="9">
        <f t="shared" si="0"/>
        <v>5</v>
      </c>
    </row>
    <row r="19" spans="1:10" ht="23.25" customHeight="1" thickBot="1" x14ac:dyDescent="0.3">
      <c r="A19" s="6" t="s">
        <v>20</v>
      </c>
      <c r="B19" s="43" t="s">
        <v>122</v>
      </c>
      <c r="C19" s="41" t="s">
        <v>101</v>
      </c>
      <c r="D19" s="41" t="s">
        <v>101</v>
      </c>
      <c r="E19" s="41" t="s">
        <v>101</v>
      </c>
      <c r="F19" s="41" t="s">
        <v>101</v>
      </c>
      <c r="G19" s="41" t="s">
        <v>101</v>
      </c>
      <c r="H19" s="41" t="s">
        <v>101</v>
      </c>
      <c r="I19" s="41" t="s">
        <v>101</v>
      </c>
      <c r="J19" s="9">
        <f t="shared" si="0"/>
        <v>7</v>
      </c>
    </row>
    <row r="20" spans="1:10" ht="24" customHeight="1" thickBot="1" x14ac:dyDescent="0.3">
      <c r="A20" s="6" t="s">
        <v>21</v>
      </c>
      <c r="B20" s="43" t="s">
        <v>123</v>
      </c>
      <c r="C20" s="41" t="s">
        <v>101</v>
      </c>
      <c r="D20" s="41" t="s">
        <v>101</v>
      </c>
      <c r="E20" s="41" t="s">
        <v>101</v>
      </c>
      <c r="F20" s="41" t="s">
        <v>101</v>
      </c>
      <c r="G20" s="41" t="s">
        <v>101</v>
      </c>
      <c r="H20" s="41" t="s">
        <v>101</v>
      </c>
      <c r="I20" s="41" t="s">
        <v>101</v>
      </c>
      <c r="J20" s="9">
        <f t="shared" si="0"/>
        <v>7</v>
      </c>
    </row>
    <row r="21" spans="1:10" ht="22.5" customHeight="1" thickBot="1" x14ac:dyDescent="0.3">
      <c r="A21" s="6" t="s">
        <v>22</v>
      </c>
      <c r="B21" s="43" t="s">
        <v>124</v>
      </c>
      <c r="C21" s="41" t="s">
        <v>101</v>
      </c>
      <c r="D21" s="41" t="s">
        <v>101</v>
      </c>
      <c r="E21" s="41" t="s">
        <v>102</v>
      </c>
      <c r="F21" s="41" t="s">
        <v>101</v>
      </c>
      <c r="G21" s="41" t="s">
        <v>102</v>
      </c>
      <c r="H21" s="41" t="s">
        <v>102</v>
      </c>
      <c r="I21" s="41" t="s">
        <v>101</v>
      </c>
      <c r="J21" s="9">
        <f t="shared" si="0"/>
        <v>4</v>
      </c>
    </row>
    <row r="22" spans="1:10" ht="18.75" customHeight="1" thickBot="1" x14ac:dyDescent="0.3">
      <c r="A22" s="6" t="s">
        <v>23</v>
      </c>
      <c r="B22" s="43" t="s">
        <v>125</v>
      </c>
      <c r="C22" s="41" t="s">
        <v>101</v>
      </c>
      <c r="D22" s="41" t="s">
        <v>101</v>
      </c>
      <c r="E22" s="41" t="s">
        <v>101</v>
      </c>
      <c r="F22" s="41" t="s">
        <v>101</v>
      </c>
      <c r="G22" s="41" t="s">
        <v>101</v>
      </c>
      <c r="H22" s="41" t="s">
        <v>101</v>
      </c>
      <c r="I22" s="41" t="s">
        <v>101</v>
      </c>
      <c r="J22" s="9">
        <f t="shared" si="0"/>
        <v>7</v>
      </c>
    </row>
    <row r="23" spans="1:10" ht="21" customHeight="1" thickBot="1" x14ac:dyDescent="0.3">
      <c r="A23" s="6" t="s">
        <v>24</v>
      </c>
      <c r="B23" s="43" t="s">
        <v>126</v>
      </c>
      <c r="C23" s="41" t="s">
        <v>101</v>
      </c>
      <c r="D23" s="41" t="s">
        <v>101</v>
      </c>
      <c r="E23" s="41">
        <f>-C342</f>
        <v>0</v>
      </c>
      <c r="F23" s="41" t="s">
        <v>101</v>
      </c>
      <c r="G23" s="41" t="s">
        <v>102</v>
      </c>
      <c r="H23" s="41" t="s">
        <v>101</v>
      </c>
      <c r="I23" s="41" t="s">
        <v>101</v>
      </c>
      <c r="J23" s="9">
        <f t="shared" si="0"/>
        <v>5</v>
      </c>
    </row>
    <row r="24" spans="1:10" ht="26.25" customHeight="1" thickBot="1" x14ac:dyDescent="0.3">
      <c r="A24" s="6" t="s">
        <v>25</v>
      </c>
      <c r="B24" s="43" t="s">
        <v>99</v>
      </c>
      <c r="C24" s="41" t="s">
        <v>101</v>
      </c>
      <c r="D24" s="41" t="s">
        <v>101</v>
      </c>
      <c r="E24" s="41" t="s">
        <v>101</v>
      </c>
      <c r="F24" s="41" t="s">
        <v>101</v>
      </c>
      <c r="G24" s="41" t="s">
        <v>102</v>
      </c>
      <c r="H24" s="41" t="s">
        <v>101</v>
      </c>
      <c r="I24" s="41" t="s">
        <v>101</v>
      </c>
      <c r="J24" s="9">
        <f t="shared" si="0"/>
        <v>6</v>
      </c>
    </row>
    <row r="25" spans="1:10" ht="22.5" customHeight="1" thickBot="1" x14ac:dyDescent="0.3">
      <c r="A25" s="6" t="s">
        <v>26</v>
      </c>
      <c r="B25" s="43" t="s">
        <v>100</v>
      </c>
      <c r="C25" s="41" t="s">
        <v>101</v>
      </c>
      <c r="D25" s="41" t="s">
        <v>101</v>
      </c>
      <c r="E25" s="41" t="s">
        <v>101</v>
      </c>
      <c r="F25" s="41" t="s">
        <v>101</v>
      </c>
      <c r="G25" s="41" t="s">
        <v>101</v>
      </c>
      <c r="H25" s="41" t="s">
        <v>101</v>
      </c>
      <c r="I25" s="41" t="s">
        <v>101</v>
      </c>
      <c r="J25" s="9">
        <f t="shared" si="0"/>
        <v>7</v>
      </c>
    </row>
    <row r="26" spans="1:10" ht="32.25" customHeight="1" thickBot="1" x14ac:dyDescent="0.3">
      <c r="A26" s="63" t="s">
        <v>95</v>
      </c>
      <c r="B26" s="64"/>
      <c r="C26" s="8">
        <f>COUNTIF(C6:C25,"=+")</f>
        <v>18</v>
      </c>
      <c r="D26" s="8">
        <f>COUNTIF(D6:D25,"=+")</f>
        <v>18</v>
      </c>
      <c r="E26" s="8">
        <f>COUNTIF(E6:E25,"=+")</f>
        <v>12</v>
      </c>
      <c r="F26" s="8">
        <f>COUNTIF(F6:F25,"=+")</f>
        <v>20</v>
      </c>
      <c r="G26" s="8">
        <v>8</v>
      </c>
      <c r="H26" s="8">
        <f>COUNTIF(H6:H25,"=+")</f>
        <v>14</v>
      </c>
      <c r="I26" s="8">
        <f>COUNTIF(I6:I25,"=+")</f>
        <v>20</v>
      </c>
      <c r="J26" s="9">
        <f>AVERAGE(I6:J25)</f>
        <v>5.5</v>
      </c>
    </row>
    <row r="27" spans="1:10" x14ac:dyDescent="0.25">
      <c r="A27" s="1"/>
    </row>
    <row r="28" spans="1:10" x14ac:dyDescent="0.25">
      <c r="D28" s="7" t="s">
        <v>27</v>
      </c>
    </row>
    <row r="29" spans="1:10" ht="18.75" x14ac:dyDescent="0.3">
      <c r="B29" s="61" t="s">
        <v>43</v>
      </c>
      <c r="C29" s="62"/>
    </row>
    <row r="30" spans="1:10" ht="21" x14ac:dyDescent="0.35">
      <c r="B30" s="14" t="s">
        <v>107</v>
      </c>
      <c r="C30" s="17" t="s">
        <v>4</v>
      </c>
    </row>
    <row r="31" spans="1:10" ht="19.5" thickBot="1" x14ac:dyDescent="0.3">
      <c r="B31" s="42">
        <f>J26/7*100</f>
        <v>78.571428571428569</v>
      </c>
      <c r="C31" s="15">
        <v>5.5</v>
      </c>
    </row>
  </sheetData>
  <mergeCells count="12">
    <mergeCell ref="B29:C29"/>
    <mergeCell ref="A26:B26"/>
    <mergeCell ref="A1:J1"/>
    <mergeCell ref="A3:A5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" bottom="0" header="0" footer="0"/>
  <pageSetup paperSize="9" scale="55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4" zoomScale="80" zoomScaleNormal="80" workbookViewId="0">
      <selection activeCell="B6" sqref="B6:B25"/>
    </sheetView>
  </sheetViews>
  <sheetFormatPr defaultRowHeight="15" x14ac:dyDescent="0.25"/>
  <cols>
    <col min="1" max="1" width="6.85546875" customWidth="1"/>
    <col min="2" max="2" width="25" customWidth="1"/>
    <col min="3" max="3" width="11.7109375" customWidth="1"/>
    <col min="4" max="4" width="19.42578125" customWidth="1"/>
    <col min="5" max="5" width="10.28515625" customWidth="1"/>
    <col min="6" max="6" width="13" customWidth="1"/>
    <col min="7" max="7" width="12.5703125" customWidth="1"/>
    <col min="8" max="8" width="12.7109375" customWidth="1"/>
    <col min="9" max="9" width="11.5703125" customWidth="1"/>
    <col min="10" max="10" width="15.28515625" customWidth="1"/>
    <col min="11" max="11" width="13.28515625" customWidth="1"/>
    <col min="12" max="12" width="13.85546875" customWidth="1"/>
    <col min="13" max="13" width="10" customWidth="1"/>
    <col min="14" max="14" width="14.140625" customWidth="1"/>
    <col min="15" max="15" width="11.140625" customWidth="1"/>
    <col min="16" max="16" width="9.85546875" customWidth="1"/>
    <col min="17" max="17" width="11.5703125" customWidth="1"/>
    <col min="18" max="18" width="17" customWidth="1"/>
    <col min="19" max="19" width="14.28515625" customWidth="1"/>
    <col min="20" max="20" width="13.28515625" customWidth="1"/>
    <col min="21" max="21" width="23.7109375" customWidth="1"/>
  </cols>
  <sheetData>
    <row r="1" spans="1:21" ht="33.75" customHeight="1" x14ac:dyDescent="0.2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33" customHeight="1" thickBot="1" x14ac:dyDescent="0.3">
      <c r="A2" s="31" t="s">
        <v>6</v>
      </c>
      <c r="B2" s="32" t="s">
        <v>128</v>
      </c>
      <c r="C2" s="32"/>
      <c r="D2" s="32"/>
      <c r="E2" s="86" t="s">
        <v>129</v>
      </c>
      <c r="F2" s="86"/>
      <c r="G2" s="86"/>
      <c r="H2" s="86"/>
      <c r="I2" s="86"/>
      <c r="J2" s="86"/>
      <c r="K2" s="86"/>
      <c r="L2" s="86"/>
      <c r="M2" s="86"/>
      <c r="N2" s="32"/>
      <c r="O2" s="32"/>
      <c r="P2" s="32"/>
      <c r="Q2" s="32"/>
      <c r="R2" s="32"/>
      <c r="S2" s="32"/>
      <c r="T2" s="32"/>
      <c r="U2" s="32"/>
    </row>
    <row r="3" spans="1:21" ht="16.5" customHeight="1" x14ac:dyDescent="0.25">
      <c r="A3" s="65" t="s">
        <v>0</v>
      </c>
      <c r="B3" s="2" t="s">
        <v>1</v>
      </c>
      <c r="C3" s="76" t="s">
        <v>57</v>
      </c>
      <c r="D3" s="78" t="s">
        <v>65</v>
      </c>
      <c r="E3" s="78" t="s">
        <v>59</v>
      </c>
      <c r="F3" s="78" t="s">
        <v>106</v>
      </c>
      <c r="G3" s="80" t="s">
        <v>61</v>
      </c>
      <c r="H3" s="82" t="s">
        <v>97</v>
      </c>
      <c r="I3" s="82" t="s">
        <v>60</v>
      </c>
      <c r="J3" s="82" t="s">
        <v>62</v>
      </c>
      <c r="K3" s="82" t="s">
        <v>103</v>
      </c>
      <c r="L3" s="89" t="s">
        <v>105</v>
      </c>
      <c r="M3" s="84" t="s">
        <v>104</v>
      </c>
      <c r="N3" s="84" t="s">
        <v>91</v>
      </c>
      <c r="O3" s="81" t="s">
        <v>64</v>
      </c>
      <c r="P3" s="81" t="s">
        <v>58</v>
      </c>
      <c r="Q3" s="93" t="s">
        <v>98</v>
      </c>
      <c r="R3" s="72" t="s">
        <v>63</v>
      </c>
      <c r="S3" s="89" t="s">
        <v>92</v>
      </c>
      <c r="T3" s="91" t="s">
        <v>93</v>
      </c>
      <c r="U3" s="70" t="s">
        <v>3</v>
      </c>
    </row>
    <row r="4" spans="1:21" ht="57.6" customHeight="1" thickBot="1" x14ac:dyDescent="0.3">
      <c r="A4" s="66"/>
      <c r="B4" s="3" t="s">
        <v>2</v>
      </c>
      <c r="C4" s="77"/>
      <c r="D4" s="79"/>
      <c r="E4" s="79"/>
      <c r="F4" s="79"/>
      <c r="G4" s="80"/>
      <c r="H4" s="83"/>
      <c r="I4" s="83"/>
      <c r="J4" s="83"/>
      <c r="K4" s="83"/>
      <c r="L4" s="90"/>
      <c r="M4" s="85"/>
      <c r="N4" s="85"/>
      <c r="O4" s="80"/>
      <c r="P4" s="80"/>
      <c r="Q4" s="94"/>
      <c r="R4" s="75"/>
      <c r="S4" s="90"/>
      <c r="T4" s="92"/>
      <c r="U4" s="74"/>
    </row>
    <row r="5" spans="1:21" ht="28.5" customHeight="1" thickBot="1" x14ac:dyDescent="0.3">
      <c r="A5" s="67"/>
      <c r="B5" s="4"/>
      <c r="C5" s="5" t="s">
        <v>90</v>
      </c>
      <c r="D5" s="5" t="s">
        <v>90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90</v>
      </c>
      <c r="J5" s="5" t="s">
        <v>90</v>
      </c>
      <c r="K5" s="5" t="s">
        <v>90</v>
      </c>
      <c r="L5" s="5" t="s">
        <v>90</v>
      </c>
      <c r="M5" s="5" t="s">
        <v>90</v>
      </c>
      <c r="N5" s="5" t="s">
        <v>90</v>
      </c>
      <c r="O5" s="5" t="s">
        <v>90</v>
      </c>
      <c r="P5" s="5" t="s">
        <v>90</v>
      </c>
      <c r="Q5" s="5" t="s">
        <v>90</v>
      </c>
      <c r="R5" s="5" t="s">
        <v>90</v>
      </c>
      <c r="S5" s="5" t="s">
        <v>90</v>
      </c>
      <c r="T5" s="5" t="s">
        <v>90</v>
      </c>
      <c r="U5" s="5" t="s">
        <v>107</v>
      </c>
    </row>
    <row r="6" spans="1:21" ht="18.75" customHeight="1" thickBot="1" x14ac:dyDescent="0.3">
      <c r="A6" s="6" t="s">
        <v>7</v>
      </c>
      <c r="B6" s="43" t="s">
        <v>109</v>
      </c>
      <c r="C6" s="48" t="s">
        <v>101</v>
      </c>
      <c r="D6" s="48" t="s">
        <v>101</v>
      </c>
      <c r="E6" s="48" t="s">
        <v>101</v>
      </c>
      <c r="F6" s="48"/>
      <c r="G6" s="48" t="s">
        <v>101</v>
      </c>
      <c r="H6" s="48"/>
      <c r="I6" s="48" t="s">
        <v>101</v>
      </c>
      <c r="J6" s="48" t="s">
        <v>101</v>
      </c>
      <c r="K6" s="48" t="s">
        <v>101</v>
      </c>
      <c r="L6" s="48" t="s">
        <v>101</v>
      </c>
      <c r="M6" s="48" t="s">
        <v>101</v>
      </c>
      <c r="N6" s="48" t="e">
        <f>SUM(C6+D6+E6+F6+G6)/5</f>
        <v>#VALUE!</v>
      </c>
      <c r="O6" s="48" t="s">
        <v>101</v>
      </c>
      <c r="P6" s="48" t="s">
        <v>101</v>
      </c>
      <c r="Q6" s="48" t="s">
        <v>101</v>
      </c>
      <c r="R6" s="48" t="s">
        <v>101</v>
      </c>
      <c r="S6" s="48" t="s">
        <v>101</v>
      </c>
      <c r="T6" s="48" t="s">
        <v>101</v>
      </c>
      <c r="U6" s="49">
        <f>COUNTIF(C6:T6,"=+")</f>
        <v>15</v>
      </c>
    </row>
    <row r="7" spans="1:21" ht="21.75" customHeight="1" thickBot="1" x14ac:dyDescent="0.3">
      <c r="A7" s="6" t="s">
        <v>8</v>
      </c>
      <c r="B7" s="43" t="s">
        <v>110</v>
      </c>
      <c r="C7" s="48" t="s">
        <v>101</v>
      </c>
      <c r="D7" s="48" t="s">
        <v>102</v>
      </c>
      <c r="E7" s="48" t="s">
        <v>101</v>
      </c>
      <c r="F7" s="48"/>
      <c r="G7" s="48" t="s">
        <v>102</v>
      </c>
      <c r="H7" s="48"/>
      <c r="I7" s="48" t="s">
        <v>102</v>
      </c>
      <c r="J7" s="48" t="s">
        <v>102</v>
      </c>
      <c r="K7" s="48" t="s">
        <v>101</v>
      </c>
      <c r="L7" s="48" t="s">
        <v>101</v>
      </c>
      <c r="M7" s="48" t="s">
        <v>102</v>
      </c>
      <c r="N7" s="48" t="s">
        <v>102</v>
      </c>
      <c r="O7" s="48" t="s">
        <v>102</v>
      </c>
      <c r="P7" s="48" t="s">
        <v>101</v>
      </c>
      <c r="Q7" s="48" t="s">
        <v>101</v>
      </c>
      <c r="R7" s="48" t="s">
        <v>102</v>
      </c>
      <c r="S7" s="48" t="s">
        <v>102</v>
      </c>
      <c r="T7" s="48" t="s">
        <v>101</v>
      </c>
      <c r="U7" s="49">
        <f t="shared" ref="U7:U25" si="0">COUNTIF(C7:T7,"=+")</f>
        <v>7</v>
      </c>
    </row>
    <row r="8" spans="1:21" ht="21.75" customHeight="1" thickBot="1" x14ac:dyDescent="0.3">
      <c r="A8" s="6" t="s">
        <v>9</v>
      </c>
      <c r="B8" s="43" t="s">
        <v>111</v>
      </c>
      <c r="C8" s="48" t="s">
        <v>101</v>
      </c>
      <c r="D8" s="48" t="s">
        <v>101</v>
      </c>
      <c r="E8" s="48" t="s">
        <v>101</v>
      </c>
      <c r="F8" s="48"/>
      <c r="G8" s="48" t="s">
        <v>101</v>
      </c>
      <c r="H8" s="48"/>
      <c r="I8" s="48" t="s">
        <v>101</v>
      </c>
      <c r="J8" s="48" t="s">
        <v>101</v>
      </c>
      <c r="K8" s="48" t="s">
        <v>101</v>
      </c>
      <c r="L8" s="48" t="s">
        <v>101</v>
      </c>
      <c r="M8" s="48" t="s">
        <v>101</v>
      </c>
      <c r="N8" s="48" t="s">
        <v>101</v>
      </c>
      <c r="O8" s="48" t="s">
        <v>101</v>
      </c>
      <c r="P8" s="48" t="s">
        <v>101</v>
      </c>
      <c r="Q8" s="48" t="s">
        <v>101</v>
      </c>
      <c r="R8" s="48" t="s">
        <v>101</v>
      </c>
      <c r="S8" s="48" t="s">
        <v>101</v>
      </c>
      <c r="T8" s="48" t="s">
        <v>101</v>
      </c>
      <c r="U8" s="49">
        <f t="shared" si="0"/>
        <v>16</v>
      </c>
    </row>
    <row r="9" spans="1:21" ht="16.5" customHeight="1" thickBot="1" x14ac:dyDescent="0.3">
      <c r="A9" s="6" t="s">
        <v>10</v>
      </c>
      <c r="B9" s="43" t="s">
        <v>112</v>
      </c>
      <c r="C9" s="48" t="s">
        <v>102</v>
      </c>
      <c r="D9" s="48" t="s">
        <v>102</v>
      </c>
      <c r="E9" s="48" t="s">
        <v>102</v>
      </c>
      <c r="F9" s="48"/>
      <c r="G9" s="48" t="s">
        <v>102</v>
      </c>
      <c r="H9" s="48"/>
      <c r="I9" s="48" t="s">
        <v>102</v>
      </c>
      <c r="J9" s="48" t="s">
        <v>102</v>
      </c>
      <c r="K9" s="48" t="s">
        <v>101</v>
      </c>
      <c r="L9" s="48" t="s">
        <v>101</v>
      </c>
      <c r="M9" s="48" t="s">
        <v>102</v>
      </c>
      <c r="N9" s="48" t="s">
        <v>102</v>
      </c>
      <c r="O9" s="48" t="s">
        <v>102</v>
      </c>
      <c r="P9" s="48" t="s">
        <v>102</v>
      </c>
      <c r="Q9" s="48" t="s">
        <v>102</v>
      </c>
      <c r="R9" s="48" t="s">
        <v>102</v>
      </c>
      <c r="S9" s="48" t="s">
        <v>102</v>
      </c>
      <c r="T9" s="48" t="s">
        <v>101</v>
      </c>
      <c r="U9" s="49">
        <f t="shared" si="0"/>
        <v>3</v>
      </c>
    </row>
    <row r="10" spans="1:21" ht="20.25" customHeight="1" thickBot="1" x14ac:dyDescent="0.3">
      <c r="A10" s="6" t="s">
        <v>11</v>
      </c>
      <c r="B10" s="43" t="s">
        <v>113</v>
      </c>
      <c r="C10" s="48" t="s">
        <v>102</v>
      </c>
      <c r="D10" s="48" t="s">
        <v>102</v>
      </c>
      <c r="E10" s="48" t="s">
        <v>102</v>
      </c>
      <c r="F10" s="48"/>
      <c r="G10" s="48" t="s">
        <v>102</v>
      </c>
      <c r="H10" s="48"/>
      <c r="I10" s="48" t="s">
        <v>102</v>
      </c>
      <c r="J10" s="48" t="s">
        <v>102</v>
      </c>
      <c r="K10" s="48" t="s">
        <v>101</v>
      </c>
      <c r="L10" s="48" t="s">
        <v>101</v>
      </c>
      <c r="M10" s="48" t="s">
        <v>102</v>
      </c>
      <c r="N10" s="48" t="s">
        <v>102</v>
      </c>
      <c r="O10" s="48" t="s">
        <v>102</v>
      </c>
      <c r="P10" s="48" t="s">
        <v>102</v>
      </c>
      <c r="Q10" s="48" t="s">
        <v>102</v>
      </c>
      <c r="R10" s="48" t="s">
        <v>102</v>
      </c>
      <c r="S10" s="48" t="s">
        <v>102</v>
      </c>
      <c r="T10" s="48" t="s">
        <v>101</v>
      </c>
      <c r="U10" s="49">
        <f t="shared" si="0"/>
        <v>3</v>
      </c>
    </row>
    <row r="11" spans="1:21" ht="21" customHeight="1" thickBot="1" x14ac:dyDescent="0.3">
      <c r="A11" s="6" t="s">
        <v>12</v>
      </c>
      <c r="B11" s="43" t="s">
        <v>114</v>
      </c>
      <c r="C11" s="48" t="s">
        <v>101</v>
      </c>
      <c r="D11" s="48" t="s">
        <v>101</v>
      </c>
      <c r="E11" s="48" t="s">
        <v>101</v>
      </c>
      <c r="F11" s="48"/>
      <c r="G11" s="48" t="s">
        <v>101</v>
      </c>
      <c r="H11" s="48"/>
      <c r="I11" s="48" t="s">
        <v>101</v>
      </c>
      <c r="J11" s="48" t="s">
        <v>101</v>
      </c>
      <c r="K11" s="48" t="s">
        <v>101</v>
      </c>
      <c r="L11" s="48" t="s">
        <v>101</v>
      </c>
      <c r="M11" s="48" t="s">
        <v>101</v>
      </c>
      <c r="N11" s="48" t="s">
        <v>101</v>
      </c>
      <c r="O11" s="48" t="s">
        <v>101</v>
      </c>
      <c r="P11" s="48" t="s">
        <v>101</v>
      </c>
      <c r="Q11" s="48" t="s">
        <v>101</v>
      </c>
      <c r="R11" s="48" t="s">
        <v>101</v>
      </c>
      <c r="S11" s="48" t="s">
        <v>101</v>
      </c>
      <c r="T11" s="48" t="s">
        <v>101</v>
      </c>
      <c r="U11" s="49">
        <f t="shared" si="0"/>
        <v>16</v>
      </c>
    </row>
    <row r="12" spans="1:21" ht="20.25" customHeight="1" thickBot="1" x14ac:dyDescent="0.3">
      <c r="A12" s="6" t="s">
        <v>13</v>
      </c>
      <c r="B12" s="43" t="s">
        <v>115</v>
      </c>
      <c r="C12" s="48" t="s">
        <v>101</v>
      </c>
      <c r="D12" s="48" t="s">
        <v>101</v>
      </c>
      <c r="E12" s="48" t="s">
        <v>101</v>
      </c>
      <c r="F12" s="48"/>
      <c r="G12" s="48" t="s">
        <v>101</v>
      </c>
      <c r="H12" s="48"/>
      <c r="I12" s="48" t="s">
        <v>101</v>
      </c>
      <c r="J12" s="48" t="s">
        <v>101</v>
      </c>
      <c r="K12" s="48" t="s">
        <v>101</v>
      </c>
      <c r="L12" s="48" t="s">
        <v>101</v>
      </c>
      <c r="M12" s="48" t="s">
        <v>101</v>
      </c>
      <c r="N12" s="48" t="s">
        <v>101</v>
      </c>
      <c r="O12" s="48" t="s">
        <v>101</v>
      </c>
      <c r="P12" s="48" t="s">
        <v>101</v>
      </c>
      <c r="Q12" s="48" t="s">
        <v>101</v>
      </c>
      <c r="R12" s="48" t="s">
        <v>101</v>
      </c>
      <c r="S12" s="48" t="s">
        <v>101</v>
      </c>
      <c r="T12" s="48" t="s">
        <v>101</v>
      </c>
      <c r="U12" s="49">
        <f t="shared" si="0"/>
        <v>16</v>
      </c>
    </row>
    <row r="13" spans="1:21" ht="21.75" customHeight="1" thickBot="1" x14ac:dyDescent="0.3">
      <c r="A13" s="6" t="s">
        <v>14</v>
      </c>
      <c r="B13" s="43" t="s">
        <v>116</v>
      </c>
      <c r="C13" s="48" t="s">
        <v>102</v>
      </c>
      <c r="D13" s="48" t="s">
        <v>101</v>
      </c>
      <c r="E13" s="48" t="s">
        <v>102</v>
      </c>
      <c r="F13" s="48"/>
      <c r="G13" s="48" t="s">
        <v>101</v>
      </c>
      <c r="H13" s="48"/>
      <c r="I13" s="48" t="s">
        <v>101</v>
      </c>
      <c r="J13" s="48" t="s">
        <v>101</v>
      </c>
      <c r="K13" s="48" t="s">
        <v>101</v>
      </c>
      <c r="L13" s="48" t="s">
        <v>101</v>
      </c>
      <c r="M13" s="48" t="s">
        <v>102</v>
      </c>
      <c r="N13" s="48" t="s">
        <v>101</v>
      </c>
      <c r="O13" s="48" t="s">
        <v>102</v>
      </c>
      <c r="P13" s="48" t="s">
        <v>101</v>
      </c>
      <c r="Q13" s="48" t="s">
        <v>102</v>
      </c>
      <c r="R13" s="48" t="s">
        <v>101</v>
      </c>
      <c r="S13" s="48" t="s">
        <v>101</v>
      </c>
      <c r="T13" s="48" t="s">
        <v>101</v>
      </c>
      <c r="U13" s="49">
        <f t="shared" si="0"/>
        <v>11</v>
      </c>
    </row>
    <row r="14" spans="1:21" ht="20.25" customHeight="1" thickBot="1" x14ac:dyDescent="0.3">
      <c r="A14" s="6" t="s">
        <v>15</v>
      </c>
      <c r="B14" s="43" t="s">
        <v>117</v>
      </c>
      <c r="C14" s="48" t="s">
        <v>101</v>
      </c>
      <c r="D14" s="48" t="s">
        <v>101</v>
      </c>
      <c r="E14" s="48" t="s">
        <v>101</v>
      </c>
      <c r="F14" s="48"/>
      <c r="G14" s="48" t="s">
        <v>102</v>
      </c>
      <c r="H14" s="48"/>
      <c r="I14" s="48" t="s">
        <v>102</v>
      </c>
      <c r="J14" s="48" t="s">
        <v>101</v>
      </c>
      <c r="K14" s="48" t="s">
        <v>101</v>
      </c>
      <c r="L14" s="48" t="s">
        <v>101</v>
      </c>
      <c r="M14" s="48" t="s">
        <v>102</v>
      </c>
      <c r="N14" s="48" t="s">
        <v>101</v>
      </c>
      <c r="O14" s="48" t="s">
        <v>101</v>
      </c>
      <c r="P14" s="48" t="s">
        <v>101</v>
      </c>
      <c r="Q14" s="48" t="s">
        <v>101</v>
      </c>
      <c r="R14" s="48" t="s">
        <v>101</v>
      </c>
      <c r="S14" s="48" t="s">
        <v>101</v>
      </c>
      <c r="T14" s="48" t="s">
        <v>101</v>
      </c>
      <c r="U14" s="49">
        <f t="shared" si="0"/>
        <v>13</v>
      </c>
    </row>
    <row r="15" spans="1:21" ht="23.25" customHeight="1" thickBot="1" x14ac:dyDescent="0.3">
      <c r="A15" s="6" t="s">
        <v>16</v>
      </c>
      <c r="B15" s="43" t="s">
        <v>118</v>
      </c>
      <c r="C15" s="48" t="s">
        <v>101</v>
      </c>
      <c r="D15" s="48" t="s">
        <v>101</v>
      </c>
      <c r="E15" s="48" t="s">
        <v>101</v>
      </c>
      <c r="F15" s="48"/>
      <c r="G15" s="48" t="s">
        <v>101</v>
      </c>
      <c r="H15" s="48"/>
      <c r="I15" s="48" t="s">
        <v>102</v>
      </c>
      <c r="J15" s="48" t="s">
        <v>101</v>
      </c>
      <c r="K15" s="48" t="s">
        <v>101</v>
      </c>
      <c r="L15" s="48" t="s">
        <v>101</v>
      </c>
      <c r="M15" s="48" t="s">
        <v>101</v>
      </c>
      <c r="N15" s="48" t="s">
        <v>101</v>
      </c>
      <c r="O15" s="48" t="s">
        <v>102</v>
      </c>
      <c r="P15" s="48" t="s">
        <v>101</v>
      </c>
      <c r="Q15" s="48" t="s">
        <v>101</v>
      </c>
      <c r="R15" s="48" t="s">
        <v>101</v>
      </c>
      <c r="S15" s="48" t="s">
        <v>101</v>
      </c>
      <c r="T15" s="48" t="s">
        <v>101</v>
      </c>
      <c r="U15" s="49">
        <f t="shared" si="0"/>
        <v>14</v>
      </c>
    </row>
    <row r="16" spans="1:21" ht="24" customHeight="1" thickBot="1" x14ac:dyDescent="0.3">
      <c r="A16" s="6" t="s">
        <v>17</v>
      </c>
      <c r="B16" s="43" t="s">
        <v>119</v>
      </c>
      <c r="C16" s="48" t="s">
        <v>101</v>
      </c>
      <c r="D16" s="48" t="s">
        <v>101</v>
      </c>
      <c r="E16" s="48" t="s">
        <v>101</v>
      </c>
      <c r="F16" s="48"/>
      <c r="G16" s="48" t="s">
        <v>102</v>
      </c>
      <c r="H16" s="48"/>
      <c r="I16" s="48" t="s">
        <v>102</v>
      </c>
      <c r="J16" s="48" t="s">
        <v>101</v>
      </c>
      <c r="K16" s="48" t="s">
        <v>101</v>
      </c>
      <c r="L16" s="48" t="s">
        <v>101</v>
      </c>
      <c r="M16" s="48" t="s">
        <v>101</v>
      </c>
      <c r="N16" s="48" t="s">
        <v>101</v>
      </c>
      <c r="O16" s="48" t="s">
        <v>101</v>
      </c>
      <c r="P16" s="48" t="s">
        <v>101</v>
      </c>
      <c r="Q16" s="48" t="s">
        <v>101</v>
      </c>
      <c r="R16" s="48" t="s">
        <v>101</v>
      </c>
      <c r="S16" s="48" t="s">
        <v>101</v>
      </c>
      <c r="T16" s="48" t="s">
        <v>101</v>
      </c>
      <c r="U16" s="49">
        <f t="shared" si="0"/>
        <v>14</v>
      </c>
    </row>
    <row r="17" spans="1:21" ht="21" customHeight="1" thickBot="1" x14ac:dyDescent="0.3">
      <c r="A17" s="6" t="s">
        <v>18</v>
      </c>
      <c r="B17" s="43" t="s">
        <v>120</v>
      </c>
      <c r="C17" s="48" t="s">
        <v>102</v>
      </c>
      <c r="D17" s="48" t="s">
        <v>102</v>
      </c>
      <c r="E17" s="48" t="s">
        <v>102</v>
      </c>
      <c r="F17" s="48"/>
      <c r="G17" s="48" t="s">
        <v>102</v>
      </c>
      <c r="H17" s="48"/>
      <c r="I17" s="48" t="s">
        <v>102</v>
      </c>
      <c r="J17" s="48" t="s">
        <v>101</v>
      </c>
      <c r="K17" s="48" t="s">
        <v>101</v>
      </c>
      <c r="L17" s="48" t="s">
        <v>101</v>
      </c>
      <c r="M17" s="48" t="s">
        <v>102</v>
      </c>
      <c r="N17" s="48" t="s">
        <v>101</v>
      </c>
      <c r="O17" s="48" t="s">
        <v>102</v>
      </c>
      <c r="P17" s="48" t="s">
        <v>101</v>
      </c>
      <c r="Q17" s="48" t="s">
        <v>102</v>
      </c>
      <c r="R17" s="48" t="s">
        <v>102</v>
      </c>
      <c r="S17" s="48" t="s">
        <v>102</v>
      </c>
      <c r="T17" s="48" t="s">
        <v>101</v>
      </c>
      <c r="U17" s="49">
        <f t="shared" si="0"/>
        <v>6</v>
      </c>
    </row>
    <row r="18" spans="1:21" ht="22.5" customHeight="1" thickBot="1" x14ac:dyDescent="0.3">
      <c r="A18" s="6" t="s">
        <v>19</v>
      </c>
      <c r="B18" s="43" t="s">
        <v>121</v>
      </c>
      <c r="C18" s="48" t="s">
        <v>101</v>
      </c>
      <c r="D18" s="48" t="s">
        <v>102</v>
      </c>
      <c r="E18" s="48" t="s">
        <v>101</v>
      </c>
      <c r="F18" s="48"/>
      <c r="G18" s="48" t="s">
        <v>102</v>
      </c>
      <c r="H18" s="48"/>
      <c r="I18" s="48" t="s">
        <v>102</v>
      </c>
      <c r="J18" s="48" t="s">
        <v>101</v>
      </c>
      <c r="K18" s="48" t="s">
        <v>101</v>
      </c>
      <c r="L18" s="48" t="s">
        <v>101</v>
      </c>
      <c r="M18" s="48" t="s">
        <v>102</v>
      </c>
      <c r="N18" s="48" t="s">
        <v>101</v>
      </c>
      <c r="O18" s="48" t="s">
        <v>102</v>
      </c>
      <c r="P18" s="48" t="s">
        <v>101</v>
      </c>
      <c r="Q18" s="48" t="s">
        <v>102</v>
      </c>
      <c r="R18" s="48" t="s">
        <v>102</v>
      </c>
      <c r="S18" s="48" t="s">
        <v>102</v>
      </c>
      <c r="T18" s="48" t="s">
        <v>101</v>
      </c>
      <c r="U18" s="49">
        <f t="shared" si="0"/>
        <v>8</v>
      </c>
    </row>
    <row r="19" spans="1:21" ht="23.25" customHeight="1" thickBot="1" x14ac:dyDescent="0.3">
      <c r="A19" s="6" t="s">
        <v>20</v>
      </c>
      <c r="B19" s="43" t="s">
        <v>122</v>
      </c>
      <c r="C19" s="48" t="s">
        <v>101</v>
      </c>
      <c r="D19" s="48" t="s">
        <v>101</v>
      </c>
      <c r="E19" s="48" t="s">
        <v>101</v>
      </c>
      <c r="F19" s="48"/>
      <c r="G19" s="48" t="s">
        <v>101</v>
      </c>
      <c r="H19" s="48"/>
      <c r="I19" s="48" t="s">
        <v>101</v>
      </c>
      <c r="J19" s="48" t="s">
        <v>101</v>
      </c>
      <c r="K19" s="48" t="s">
        <v>101</v>
      </c>
      <c r="L19" s="48" t="s">
        <v>101</v>
      </c>
      <c r="M19" s="48" t="s">
        <v>101</v>
      </c>
      <c r="N19" s="48" t="s">
        <v>101</v>
      </c>
      <c r="O19" s="48" t="s">
        <v>101</v>
      </c>
      <c r="P19" s="48" t="s">
        <v>101</v>
      </c>
      <c r="Q19" s="48" t="s">
        <v>101</v>
      </c>
      <c r="R19" s="48" t="s">
        <v>101</v>
      </c>
      <c r="S19" s="48" t="s">
        <v>101</v>
      </c>
      <c r="T19" s="48" t="s">
        <v>101</v>
      </c>
      <c r="U19" s="49">
        <f t="shared" si="0"/>
        <v>16</v>
      </c>
    </row>
    <row r="20" spans="1:21" ht="24" customHeight="1" thickBot="1" x14ac:dyDescent="0.3">
      <c r="A20" s="6" t="s">
        <v>21</v>
      </c>
      <c r="B20" s="43" t="s">
        <v>123</v>
      </c>
      <c r="C20" s="48" t="s">
        <v>101</v>
      </c>
      <c r="D20" s="48" t="s">
        <v>102</v>
      </c>
      <c r="E20" s="48" t="s">
        <v>101</v>
      </c>
      <c r="F20" s="48"/>
      <c r="G20" s="48" t="s">
        <v>101</v>
      </c>
      <c r="H20" s="48"/>
      <c r="I20" s="48" t="s">
        <v>102</v>
      </c>
      <c r="J20" s="48" t="s">
        <v>102</v>
      </c>
      <c r="K20" s="48" t="s">
        <v>101</v>
      </c>
      <c r="L20" s="48" t="s">
        <v>101</v>
      </c>
      <c r="M20" s="48" t="s">
        <v>101</v>
      </c>
      <c r="N20" s="48" t="s">
        <v>101</v>
      </c>
      <c r="O20" s="48" t="s">
        <v>101</v>
      </c>
      <c r="P20" s="48" t="s">
        <v>101</v>
      </c>
      <c r="Q20" s="48" t="s">
        <v>101</v>
      </c>
      <c r="R20" s="48" t="s">
        <v>101</v>
      </c>
      <c r="S20" s="48" t="s">
        <v>101</v>
      </c>
      <c r="T20" s="48" t="s">
        <v>101</v>
      </c>
      <c r="U20" s="49">
        <f t="shared" si="0"/>
        <v>13</v>
      </c>
    </row>
    <row r="21" spans="1:21" ht="22.5" customHeight="1" thickBot="1" x14ac:dyDescent="0.3">
      <c r="A21" s="6" t="s">
        <v>22</v>
      </c>
      <c r="B21" s="43" t="s">
        <v>124</v>
      </c>
      <c r="C21" s="48" t="s">
        <v>101</v>
      </c>
      <c r="D21" s="48" t="s">
        <v>102</v>
      </c>
      <c r="E21" s="48" t="s">
        <v>102</v>
      </c>
      <c r="F21" s="48"/>
      <c r="G21" s="48" t="s">
        <v>102</v>
      </c>
      <c r="H21" s="48"/>
      <c r="I21" s="48" t="s">
        <v>102</v>
      </c>
      <c r="J21" s="48" t="s">
        <v>101</v>
      </c>
      <c r="K21" s="48" t="s">
        <v>101</v>
      </c>
      <c r="L21" s="48" t="s">
        <v>101</v>
      </c>
      <c r="M21" s="48" t="s">
        <v>102</v>
      </c>
      <c r="N21" s="48" t="s">
        <v>102</v>
      </c>
      <c r="O21" s="48" t="s">
        <v>102</v>
      </c>
      <c r="P21" s="48" t="s">
        <v>101</v>
      </c>
      <c r="Q21" s="48" t="s">
        <v>101</v>
      </c>
      <c r="R21" s="48" t="s">
        <v>101</v>
      </c>
      <c r="S21" s="48" t="s">
        <v>102</v>
      </c>
      <c r="T21" s="48" t="s">
        <v>101</v>
      </c>
      <c r="U21" s="49">
        <f t="shared" si="0"/>
        <v>8</v>
      </c>
    </row>
    <row r="22" spans="1:21" ht="18.75" customHeight="1" thickBot="1" x14ac:dyDescent="0.3">
      <c r="A22" s="6" t="s">
        <v>23</v>
      </c>
      <c r="B22" s="43" t="s">
        <v>125</v>
      </c>
      <c r="C22" s="48" t="s">
        <v>101</v>
      </c>
      <c r="D22" s="48" t="s">
        <v>101</v>
      </c>
      <c r="E22" s="48" t="s">
        <v>101</v>
      </c>
      <c r="F22" s="48"/>
      <c r="G22" s="48" t="s">
        <v>101</v>
      </c>
      <c r="H22" s="48"/>
      <c r="I22" s="48" t="s">
        <v>101</v>
      </c>
      <c r="J22" s="48" t="s">
        <v>101</v>
      </c>
      <c r="K22" s="48" t="s">
        <v>101</v>
      </c>
      <c r="L22" s="48" t="s">
        <v>101</v>
      </c>
      <c r="M22" s="48" t="s">
        <v>101</v>
      </c>
      <c r="N22" s="48" t="s">
        <v>101</v>
      </c>
      <c r="O22" s="48" t="s">
        <v>101</v>
      </c>
      <c r="P22" s="48" t="s">
        <v>101</v>
      </c>
      <c r="Q22" s="48" t="s">
        <v>102</v>
      </c>
      <c r="R22" s="48" t="s">
        <v>101</v>
      </c>
      <c r="S22" s="48" t="s">
        <v>101</v>
      </c>
      <c r="T22" s="48" t="s">
        <v>101</v>
      </c>
      <c r="U22" s="49">
        <f t="shared" si="0"/>
        <v>15</v>
      </c>
    </row>
    <row r="23" spans="1:21" ht="21" customHeight="1" thickBot="1" x14ac:dyDescent="0.3">
      <c r="A23" s="6" t="s">
        <v>24</v>
      </c>
      <c r="B23" s="43" t="s">
        <v>126</v>
      </c>
      <c r="C23" s="48" t="s">
        <v>101</v>
      </c>
      <c r="D23" s="48" t="s">
        <v>102</v>
      </c>
      <c r="E23" s="48" t="s">
        <v>101</v>
      </c>
      <c r="F23" s="48"/>
      <c r="G23" s="48" t="s">
        <v>102</v>
      </c>
      <c r="H23" s="48"/>
      <c r="I23" s="48" t="s">
        <v>102</v>
      </c>
      <c r="J23" s="48" t="s">
        <v>101</v>
      </c>
      <c r="K23" s="48" t="s">
        <v>101</v>
      </c>
      <c r="L23" s="48" t="s">
        <v>101</v>
      </c>
      <c r="M23" s="48" t="s">
        <v>102</v>
      </c>
      <c r="N23" s="48" t="s">
        <v>101</v>
      </c>
      <c r="O23" s="48" t="s">
        <v>102</v>
      </c>
      <c r="P23" s="48" t="s">
        <v>101</v>
      </c>
      <c r="Q23" s="48" t="s">
        <v>101</v>
      </c>
      <c r="R23" s="48" t="s">
        <v>102</v>
      </c>
      <c r="S23" s="48" t="s">
        <v>102</v>
      </c>
      <c r="T23" s="48" t="s">
        <v>101</v>
      </c>
      <c r="U23" s="49">
        <f t="shared" si="0"/>
        <v>9</v>
      </c>
    </row>
    <row r="24" spans="1:21" ht="26.25" customHeight="1" thickBot="1" x14ac:dyDescent="0.3">
      <c r="A24" s="6" t="s">
        <v>25</v>
      </c>
      <c r="B24" s="43" t="s">
        <v>99</v>
      </c>
      <c r="C24" s="48" t="s">
        <v>101</v>
      </c>
      <c r="D24" s="48" t="s">
        <v>102</v>
      </c>
      <c r="E24" s="48" t="s">
        <v>101</v>
      </c>
      <c r="F24" s="48"/>
      <c r="G24" s="48" t="s">
        <v>102</v>
      </c>
      <c r="H24" s="48"/>
      <c r="I24" s="48" t="s">
        <v>102</v>
      </c>
      <c r="J24" s="48" t="s">
        <v>101</v>
      </c>
      <c r="K24" s="48" t="s">
        <v>101</v>
      </c>
      <c r="L24" s="48" t="s">
        <v>101</v>
      </c>
      <c r="M24" s="48" t="s">
        <v>102</v>
      </c>
      <c r="N24" s="48" t="s">
        <v>101</v>
      </c>
      <c r="O24" s="48" t="s">
        <v>101</v>
      </c>
      <c r="P24" s="48" t="s">
        <v>101</v>
      </c>
      <c r="Q24" s="48" t="s">
        <v>102</v>
      </c>
      <c r="R24" s="48" t="s">
        <v>101</v>
      </c>
      <c r="S24" s="48" t="s">
        <v>101</v>
      </c>
      <c r="T24" s="48" t="s">
        <v>101</v>
      </c>
      <c r="U24" s="49">
        <f t="shared" si="0"/>
        <v>11</v>
      </c>
    </row>
    <row r="25" spans="1:21" ht="22.5" customHeight="1" thickBot="1" x14ac:dyDescent="0.3">
      <c r="A25" s="6" t="s">
        <v>26</v>
      </c>
      <c r="B25" s="43" t="s">
        <v>100</v>
      </c>
      <c r="C25" s="48" t="s">
        <v>101</v>
      </c>
      <c r="D25" s="48" t="s">
        <v>101</v>
      </c>
      <c r="E25" s="48" t="s">
        <v>101</v>
      </c>
      <c r="F25" s="48"/>
      <c r="G25" s="48" t="s">
        <v>101</v>
      </c>
      <c r="H25" s="48"/>
      <c r="I25" s="48" t="s">
        <v>101</v>
      </c>
      <c r="J25" s="48" t="s">
        <v>101</v>
      </c>
      <c r="K25" s="48" t="s">
        <v>101</v>
      </c>
      <c r="L25" s="48" t="s">
        <v>101</v>
      </c>
      <c r="M25" s="48" t="s">
        <v>101</v>
      </c>
      <c r="N25" s="48" t="s">
        <v>101</v>
      </c>
      <c r="O25" s="48" t="s">
        <v>101</v>
      </c>
      <c r="P25" s="48" t="s">
        <v>101</v>
      </c>
      <c r="Q25" s="48" t="s">
        <v>102</v>
      </c>
      <c r="R25" s="48" t="s">
        <v>101</v>
      </c>
      <c r="S25" s="48" t="s">
        <v>101</v>
      </c>
      <c r="T25" s="48" t="s">
        <v>101</v>
      </c>
      <c r="U25" s="49">
        <f t="shared" si="0"/>
        <v>15</v>
      </c>
    </row>
    <row r="26" spans="1:21" ht="32.25" customHeight="1" thickBot="1" x14ac:dyDescent="0.3">
      <c r="A26" s="63" t="s">
        <v>95</v>
      </c>
      <c r="B26" s="64"/>
      <c r="C26" s="50">
        <f>COUNTIF(C6:C25,"=+")</f>
        <v>16</v>
      </c>
      <c r="D26" s="50">
        <f>COUNTIF(D6:D25,"=+")</f>
        <v>11</v>
      </c>
      <c r="E26" s="50">
        <f>COUNTIF(E6:E25,"=+")</f>
        <v>15</v>
      </c>
      <c r="F26" s="50">
        <f>COUNTIF(F6:F25,"=+")</f>
        <v>0</v>
      </c>
      <c r="G26" s="50">
        <f>COUNTIF(G6:G25,"=+")</f>
        <v>10</v>
      </c>
      <c r="H26" s="50"/>
      <c r="I26" s="50">
        <f>COUNTIF(I6:I25,"=+")</f>
        <v>8</v>
      </c>
      <c r="J26" s="50">
        <f>COUNTIF(J6:J25,"=+")</f>
        <v>16</v>
      </c>
      <c r="K26" s="50">
        <f>COUNTIF(K6:K25,"=+")</f>
        <v>20</v>
      </c>
      <c r="L26" s="50">
        <f>COUNTIF(L6:L25,"=+")</f>
        <v>20</v>
      </c>
      <c r="M26" s="50">
        <f>COUNTIF(M6:M25,"=+")</f>
        <v>10</v>
      </c>
      <c r="N26" s="50"/>
      <c r="O26" s="50">
        <f t="shared" ref="O26:T26" si="1">COUNTIF(O6:O25,"=+")</f>
        <v>11</v>
      </c>
      <c r="P26" s="50">
        <f t="shared" si="1"/>
        <v>18</v>
      </c>
      <c r="Q26" s="50">
        <f t="shared" si="1"/>
        <v>12</v>
      </c>
      <c r="R26" s="50">
        <f t="shared" si="1"/>
        <v>14</v>
      </c>
      <c r="S26" s="50">
        <f t="shared" si="1"/>
        <v>13</v>
      </c>
      <c r="T26" s="50">
        <f t="shared" si="1"/>
        <v>20</v>
      </c>
      <c r="U26" s="49">
        <f>AVERAGE(U6:U25)</f>
        <v>11.45</v>
      </c>
    </row>
    <row r="29" spans="1:21" ht="21" x14ac:dyDescent="0.35">
      <c r="B29" s="87" t="s">
        <v>89</v>
      </c>
      <c r="C29" s="88"/>
    </row>
    <row r="30" spans="1:21" ht="21" x14ac:dyDescent="0.35">
      <c r="B30" s="14" t="s">
        <v>107</v>
      </c>
      <c r="C30" s="14" t="s">
        <v>4</v>
      </c>
    </row>
    <row r="31" spans="1:21" ht="19.5" thickBot="1" x14ac:dyDescent="0.3">
      <c r="B31" s="15">
        <f>U26/18*100</f>
        <v>63.611111111111107</v>
      </c>
      <c r="C31" s="15">
        <v>11.1</v>
      </c>
    </row>
  </sheetData>
  <mergeCells count="24">
    <mergeCell ref="B29:C29"/>
    <mergeCell ref="S3:S4"/>
    <mergeCell ref="T3:T4"/>
    <mergeCell ref="Q3:Q4"/>
    <mergeCell ref="J3:J4"/>
    <mergeCell ref="K3:K4"/>
    <mergeCell ref="L3:L4"/>
    <mergeCell ref="M3:M4"/>
    <mergeCell ref="A26:B26"/>
    <mergeCell ref="A1:U1"/>
    <mergeCell ref="A3:A5"/>
    <mergeCell ref="C3:C4"/>
    <mergeCell ref="D3:D4"/>
    <mergeCell ref="E3:E4"/>
    <mergeCell ref="F3:F4"/>
    <mergeCell ref="G3:G4"/>
    <mergeCell ref="O3:O4"/>
    <mergeCell ref="P3:P4"/>
    <mergeCell ref="R3:R4"/>
    <mergeCell ref="U3:U4"/>
    <mergeCell ref="H3:H4"/>
    <mergeCell ref="I3:I4"/>
    <mergeCell ref="N3:N4"/>
    <mergeCell ref="E2:M2"/>
  </mergeCells>
  <printOptions horizontalCentered="1"/>
  <pageMargins left="0" right="0.70866141732283472" top="0" bottom="0" header="0" footer="0"/>
  <pageSetup paperSize="9" scale="47" orientation="landscape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4" zoomScale="57" zoomScaleNormal="57" workbookViewId="0">
      <selection activeCell="B6" sqref="B6:B25"/>
    </sheetView>
  </sheetViews>
  <sheetFormatPr defaultRowHeight="15" x14ac:dyDescent="0.25"/>
  <cols>
    <col min="1" max="1" width="6.5703125" customWidth="1"/>
    <col min="2" max="2" width="25.85546875" customWidth="1"/>
    <col min="3" max="3" width="14.28515625" customWidth="1"/>
    <col min="4" max="4" width="15.7109375" customWidth="1"/>
    <col min="5" max="5" width="16.7109375" customWidth="1"/>
    <col min="6" max="6" width="22.7109375" customWidth="1"/>
    <col min="7" max="7" width="15.140625" customWidth="1"/>
    <col min="8" max="8" width="14.28515625" customWidth="1"/>
    <col min="9" max="9" width="13.7109375" customWidth="1"/>
    <col min="10" max="10" width="15.140625" customWidth="1"/>
    <col min="11" max="11" width="14.28515625" customWidth="1"/>
    <col min="12" max="12" width="15.5703125" customWidth="1"/>
    <col min="13" max="13" width="19.28515625" customWidth="1"/>
    <col min="14" max="14" width="22.42578125" customWidth="1"/>
    <col min="17" max="17" width="14.85546875" customWidth="1"/>
  </cols>
  <sheetData>
    <row r="1" spans="1:14" ht="33.75" customHeight="1" x14ac:dyDescent="0.2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33" customHeight="1" thickBot="1" x14ac:dyDescent="0.3">
      <c r="A2" s="31" t="s">
        <v>6</v>
      </c>
      <c r="B2" s="32" t="s">
        <v>131</v>
      </c>
      <c r="C2" s="32"/>
      <c r="D2" s="32"/>
      <c r="E2" s="32"/>
      <c r="F2" s="32"/>
      <c r="G2" s="32"/>
      <c r="H2" s="32" t="s">
        <v>129</v>
      </c>
      <c r="I2" s="32"/>
      <c r="J2" s="32"/>
      <c r="K2" s="32"/>
      <c r="L2" s="32"/>
      <c r="M2" s="32"/>
      <c r="N2" s="32"/>
    </row>
    <row r="3" spans="1:14" ht="16.5" customHeight="1" x14ac:dyDescent="0.25">
      <c r="A3" s="65" t="s">
        <v>0</v>
      </c>
      <c r="B3" s="2" t="s">
        <v>1</v>
      </c>
      <c r="C3" s="70" t="s">
        <v>45</v>
      </c>
      <c r="D3" s="70" t="s">
        <v>46</v>
      </c>
      <c r="E3" s="70" t="s">
        <v>47</v>
      </c>
      <c r="F3" s="70" t="s">
        <v>48</v>
      </c>
      <c r="G3" s="70" t="s">
        <v>49</v>
      </c>
      <c r="H3" s="70" t="s">
        <v>50</v>
      </c>
      <c r="I3" s="70" t="s">
        <v>51</v>
      </c>
      <c r="J3" s="96" t="s">
        <v>55</v>
      </c>
      <c r="K3" s="96" t="s">
        <v>52</v>
      </c>
      <c r="L3" s="96" t="s">
        <v>53</v>
      </c>
      <c r="M3" s="72" t="s">
        <v>54</v>
      </c>
      <c r="N3" s="70" t="s">
        <v>3</v>
      </c>
    </row>
    <row r="4" spans="1:14" ht="48" customHeight="1" thickBot="1" x14ac:dyDescent="0.3">
      <c r="A4" s="66"/>
      <c r="B4" s="3" t="s">
        <v>2</v>
      </c>
      <c r="C4" s="74"/>
      <c r="D4" s="74"/>
      <c r="E4" s="74"/>
      <c r="F4" s="74"/>
      <c r="G4" s="74"/>
      <c r="H4" s="74"/>
      <c r="I4" s="74"/>
      <c r="J4" s="97"/>
      <c r="K4" s="97"/>
      <c r="L4" s="97"/>
      <c r="M4" s="75"/>
      <c r="N4" s="74"/>
    </row>
    <row r="5" spans="1:14" ht="28.5" customHeight="1" thickBot="1" x14ac:dyDescent="0.3">
      <c r="A5" s="67"/>
      <c r="B5" s="4"/>
      <c r="C5" s="5" t="s">
        <v>90</v>
      </c>
      <c r="D5" s="5" t="s">
        <v>90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90</v>
      </c>
      <c r="J5" s="5" t="s">
        <v>90</v>
      </c>
      <c r="K5" s="5" t="s">
        <v>90</v>
      </c>
      <c r="L5" s="5" t="s">
        <v>90</v>
      </c>
      <c r="M5" s="5" t="s">
        <v>90</v>
      </c>
      <c r="N5" s="5" t="s">
        <v>107</v>
      </c>
    </row>
    <row r="6" spans="1:14" ht="18.75" customHeight="1" thickBot="1" x14ac:dyDescent="0.3">
      <c r="A6" s="6" t="s">
        <v>7</v>
      </c>
      <c r="B6" s="43" t="s">
        <v>109</v>
      </c>
      <c r="C6" s="57" t="s">
        <v>101</v>
      </c>
      <c r="D6" s="57" t="s">
        <v>101</v>
      </c>
      <c r="E6" s="57" t="s">
        <v>101</v>
      </c>
      <c r="F6" s="57" t="s">
        <v>102</v>
      </c>
      <c r="G6" s="57" t="s">
        <v>101</v>
      </c>
      <c r="H6" s="57" t="s">
        <v>101</v>
      </c>
      <c r="I6" s="57" t="s">
        <v>101</v>
      </c>
      <c r="J6" s="57" t="s">
        <v>101</v>
      </c>
      <c r="K6" s="57" t="s">
        <v>101</v>
      </c>
      <c r="L6" s="57" t="s">
        <v>101</v>
      </c>
      <c r="M6" s="57" t="s">
        <v>101</v>
      </c>
      <c r="N6" s="9">
        <f>COUNTIF(C6:M6,"=+")</f>
        <v>10</v>
      </c>
    </row>
    <row r="7" spans="1:14" ht="21.75" customHeight="1" thickBot="1" x14ac:dyDescent="0.3">
      <c r="A7" s="6" t="s">
        <v>8</v>
      </c>
      <c r="B7" s="43" t="s">
        <v>110</v>
      </c>
      <c r="C7" s="58" t="s">
        <v>102</v>
      </c>
      <c r="D7" s="58" t="s">
        <v>102</v>
      </c>
      <c r="E7" s="58" t="s">
        <v>102</v>
      </c>
      <c r="F7" s="58" t="s">
        <v>102</v>
      </c>
      <c r="G7" s="58" t="s">
        <v>102</v>
      </c>
      <c r="H7" s="58" t="s">
        <v>102</v>
      </c>
      <c r="I7" s="58" t="s">
        <v>101</v>
      </c>
      <c r="J7" s="58" t="s">
        <v>101</v>
      </c>
      <c r="K7" s="58" t="s">
        <v>101</v>
      </c>
      <c r="L7" s="58" t="s">
        <v>101</v>
      </c>
      <c r="M7" s="58" t="s">
        <v>101</v>
      </c>
      <c r="N7" s="9">
        <f t="shared" ref="N7:N25" si="0">COUNTIF(C7:M7,"=+")</f>
        <v>5</v>
      </c>
    </row>
    <row r="8" spans="1:14" ht="21.75" customHeight="1" thickBot="1" x14ac:dyDescent="0.3">
      <c r="A8" s="6" t="s">
        <v>9</v>
      </c>
      <c r="B8" s="43" t="s">
        <v>111</v>
      </c>
      <c r="C8" s="57" t="s">
        <v>101</v>
      </c>
      <c r="D8" s="58" t="s">
        <v>101</v>
      </c>
      <c r="E8" s="57" t="s">
        <v>101</v>
      </c>
      <c r="F8" s="58" t="s">
        <v>101</v>
      </c>
      <c r="G8" s="57" t="s">
        <v>101</v>
      </c>
      <c r="H8" s="58" t="s">
        <v>101</v>
      </c>
      <c r="I8" s="57" t="s">
        <v>101</v>
      </c>
      <c r="J8" s="58" t="s">
        <v>101</v>
      </c>
      <c r="K8" s="57" t="s">
        <v>101</v>
      </c>
      <c r="L8" s="58" t="s">
        <v>101</v>
      </c>
      <c r="M8" s="57" t="s">
        <v>101</v>
      </c>
      <c r="N8" s="9">
        <f t="shared" si="0"/>
        <v>11</v>
      </c>
    </row>
    <row r="9" spans="1:14" ht="16.5" customHeight="1" thickBot="1" x14ac:dyDescent="0.3">
      <c r="A9" s="6" t="s">
        <v>10</v>
      </c>
      <c r="B9" s="43" t="s">
        <v>112</v>
      </c>
      <c r="C9" s="58" t="s">
        <v>102</v>
      </c>
      <c r="D9" s="58" t="s">
        <v>102</v>
      </c>
      <c r="E9" s="58" t="s">
        <v>101</v>
      </c>
      <c r="F9" s="58" t="s">
        <v>102</v>
      </c>
      <c r="G9" s="58" t="s">
        <v>101</v>
      </c>
      <c r="H9" s="58" t="s">
        <v>101</v>
      </c>
      <c r="I9" s="58" t="s">
        <v>101</v>
      </c>
      <c r="J9" s="58" t="s">
        <v>102</v>
      </c>
      <c r="K9" s="58" t="s">
        <v>101</v>
      </c>
      <c r="L9" s="58" t="s">
        <v>102</v>
      </c>
      <c r="M9" s="58" t="s">
        <v>101</v>
      </c>
      <c r="N9" s="9">
        <f t="shared" si="0"/>
        <v>6</v>
      </c>
    </row>
    <row r="10" spans="1:14" ht="20.25" customHeight="1" thickBot="1" x14ac:dyDescent="0.3">
      <c r="A10" s="6" t="s">
        <v>11</v>
      </c>
      <c r="B10" s="43" t="s">
        <v>113</v>
      </c>
      <c r="C10" s="57" t="s">
        <v>102</v>
      </c>
      <c r="D10" s="58" t="s">
        <v>102</v>
      </c>
      <c r="E10" s="57" t="s">
        <v>102</v>
      </c>
      <c r="F10" s="58" t="s">
        <v>102</v>
      </c>
      <c r="G10" s="57" t="s">
        <v>102</v>
      </c>
      <c r="H10" s="58" t="s">
        <v>102</v>
      </c>
      <c r="I10" s="57" t="s">
        <v>102</v>
      </c>
      <c r="J10" s="58" t="s">
        <v>101</v>
      </c>
      <c r="K10" s="57" t="s">
        <v>101</v>
      </c>
      <c r="L10" s="58" t="s">
        <v>101</v>
      </c>
      <c r="M10" s="57" t="s">
        <v>101</v>
      </c>
      <c r="N10" s="9">
        <f t="shared" si="0"/>
        <v>4</v>
      </c>
    </row>
    <row r="11" spans="1:14" ht="21" customHeight="1" thickBot="1" x14ac:dyDescent="0.3">
      <c r="A11" s="6" t="s">
        <v>12</v>
      </c>
      <c r="B11" s="43" t="s">
        <v>114</v>
      </c>
      <c r="C11" s="58" t="s">
        <v>101</v>
      </c>
      <c r="D11" s="58" t="s">
        <v>101</v>
      </c>
      <c r="E11" s="58" t="s">
        <v>101</v>
      </c>
      <c r="F11" s="58" t="s">
        <v>101</v>
      </c>
      <c r="G11" s="58" t="s">
        <v>101</v>
      </c>
      <c r="H11" s="58" t="s">
        <v>101</v>
      </c>
      <c r="I11" s="58"/>
      <c r="J11" s="58" t="s">
        <v>101</v>
      </c>
      <c r="K11" s="58" t="s">
        <v>101</v>
      </c>
      <c r="L11" s="58" t="s">
        <v>101</v>
      </c>
      <c r="M11" s="59" t="s">
        <v>101</v>
      </c>
      <c r="N11" s="9">
        <f t="shared" si="0"/>
        <v>10</v>
      </c>
    </row>
    <row r="12" spans="1:14" ht="20.25" customHeight="1" thickBot="1" x14ac:dyDescent="0.3">
      <c r="A12" s="6" t="s">
        <v>13</v>
      </c>
      <c r="B12" s="43" t="s">
        <v>115</v>
      </c>
      <c r="C12" s="57" t="s">
        <v>101</v>
      </c>
      <c r="D12" s="58" t="s">
        <v>101</v>
      </c>
      <c r="E12" s="57" t="s">
        <v>101</v>
      </c>
      <c r="F12" s="58" t="s">
        <v>101</v>
      </c>
      <c r="G12" s="57" t="s">
        <v>101</v>
      </c>
      <c r="H12" s="58" t="s">
        <v>101</v>
      </c>
      <c r="I12" s="57" t="s">
        <v>101</v>
      </c>
      <c r="J12" s="58" t="s">
        <v>101</v>
      </c>
      <c r="K12" s="57" t="s">
        <v>101</v>
      </c>
      <c r="L12" s="58" t="s">
        <v>101</v>
      </c>
      <c r="M12" s="57" t="s">
        <v>101</v>
      </c>
      <c r="N12" s="9">
        <f t="shared" si="0"/>
        <v>11</v>
      </c>
    </row>
    <row r="13" spans="1:14" ht="21.75" customHeight="1" thickBot="1" x14ac:dyDescent="0.3">
      <c r="A13" s="6" t="s">
        <v>14</v>
      </c>
      <c r="B13" s="43" t="s">
        <v>116</v>
      </c>
      <c r="C13" s="58" t="s">
        <v>101</v>
      </c>
      <c r="D13" s="58" t="s">
        <v>101</v>
      </c>
      <c r="E13" s="58" t="s">
        <v>101</v>
      </c>
      <c r="F13" s="58" t="s">
        <v>102</v>
      </c>
      <c r="G13" s="58" t="s">
        <v>101</v>
      </c>
      <c r="H13" s="58" t="s">
        <v>101</v>
      </c>
      <c r="I13" s="58" t="s">
        <v>101</v>
      </c>
      <c r="J13" s="58" t="s">
        <v>101</v>
      </c>
      <c r="K13" s="58" t="s">
        <v>101</v>
      </c>
      <c r="L13" s="58" t="s">
        <v>101</v>
      </c>
      <c r="M13" s="58" t="s">
        <v>101</v>
      </c>
      <c r="N13" s="9">
        <f t="shared" si="0"/>
        <v>10</v>
      </c>
    </row>
    <row r="14" spans="1:14" ht="20.25" customHeight="1" thickBot="1" x14ac:dyDescent="0.3">
      <c r="A14" s="6" t="s">
        <v>15</v>
      </c>
      <c r="B14" s="43" t="s">
        <v>117</v>
      </c>
      <c r="C14" s="57" t="s">
        <v>101</v>
      </c>
      <c r="D14" s="58" t="s">
        <v>101</v>
      </c>
      <c r="E14" s="57" t="s">
        <v>102</v>
      </c>
      <c r="F14" s="58" t="s">
        <v>102</v>
      </c>
      <c r="G14" s="57" t="s">
        <v>101</v>
      </c>
      <c r="H14" s="58" t="s">
        <v>101</v>
      </c>
      <c r="I14" s="57" t="s">
        <v>101</v>
      </c>
      <c r="J14" s="58" t="s">
        <v>101</v>
      </c>
      <c r="K14" s="57" t="s">
        <v>101</v>
      </c>
      <c r="L14" s="58" t="s">
        <v>101</v>
      </c>
      <c r="M14" s="57" t="s">
        <v>101</v>
      </c>
      <c r="N14" s="9">
        <f t="shared" si="0"/>
        <v>9</v>
      </c>
    </row>
    <row r="15" spans="1:14" ht="23.25" customHeight="1" thickBot="1" x14ac:dyDescent="0.3">
      <c r="A15" s="6" t="s">
        <v>16</v>
      </c>
      <c r="B15" s="43" t="s">
        <v>118</v>
      </c>
      <c r="C15" s="58" t="s">
        <v>101</v>
      </c>
      <c r="D15" s="58" t="s">
        <v>101</v>
      </c>
      <c r="E15" s="58" t="s">
        <v>101</v>
      </c>
      <c r="F15" s="58" t="s">
        <v>102</v>
      </c>
      <c r="G15" s="58" t="s">
        <v>101</v>
      </c>
      <c r="H15" s="58" t="s">
        <v>101</v>
      </c>
      <c r="I15" s="58" t="s">
        <v>101</v>
      </c>
      <c r="J15" s="58" t="s">
        <v>101</v>
      </c>
      <c r="K15" s="58" t="s">
        <v>101</v>
      </c>
      <c r="L15" s="58" t="s">
        <v>101</v>
      </c>
      <c r="M15" s="58" t="s">
        <v>102</v>
      </c>
      <c r="N15" s="9">
        <f t="shared" si="0"/>
        <v>9</v>
      </c>
    </row>
    <row r="16" spans="1:14" ht="24" customHeight="1" thickBot="1" x14ac:dyDescent="0.3">
      <c r="A16" s="6" t="s">
        <v>17</v>
      </c>
      <c r="B16" s="43" t="s">
        <v>119</v>
      </c>
      <c r="C16" s="57" t="s">
        <v>101</v>
      </c>
      <c r="D16" s="58" t="s">
        <v>101</v>
      </c>
      <c r="E16" s="57" t="s">
        <v>102</v>
      </c>
      <c r="F16" s="58" t="s">
        <v>102</v>
      </c>
      <c r="G16" s="57" t="s">
        <v>101</v>
      </c>
      <c r="H16" s="58" t="s">
        <v>101</v>
      </c>
      <c r="I16" s="57" t="s">
        <v>101</v>
      </c>
      <c r="J16" s="58" t="s">
        <v>101</v>
      </c>
      <c r="K16" s="57" t="s">
        <v>101</v>
      </c>
      <c r="L16" s="58" t="s">
        <v>101</v>
      </c>
      <c r="M16" s="57" t="s">
        <v>101</v>
      </c>
      <c r="N16" s="9">
        <f t="shared" si="0"/>
        <v>9</v>
      </c>
    </row>
    <row r="17" spans="1:14" ht="21" customHeight="1" thickBot="1" x14ac:dyDescent="0.3">
      <c r="A17" s="6" t="s">
        <v>18</v>
      </c>
      <c r="B17" s="43" t="s">
        <v>120</v>
      </c>
      <c r="C17" s="58" t="s">
        <v>101</v>
      </c>
      <c r="D17" s="58" t="s">
        <v>101</v>
      </c>
      <c r="E17" s="58" t="s">
        <v>102</v>
      </c>
      <c r="F17" s="58" t="s">
        <v>102</v>
      </c>
      <c r="G17" s="58" t="s">
        <v>101</v>
      </c>
      <c r="H17" s="58" t="s">
        <v>101</v>
      </c>
      <c r="I17" s="58" t="s">
        <v>101</v>
      </c>
      <c r="J17" s="58" t="s">
        <v>101</v>
      </c>
      <c r="K17" s="58" t="s">
        <v>101</v>
      </c>
      <c r="L17" s="58" t="s">
        <v>101</v>
      </c>
      <c r="M17" s="58" t="s">
        <v>101</v>
      </c>
      <c r="N17" s="9">
        <f t="shared" si="0"/>
        <v>9</v>
      </c>
    </row>
    <row r="18" spans="1:14" ht="22.5" customHeight="1" thickBot="1" x14ac:dyDescent="0.3">
      <c r="A18" s="6" t="s">
        <v>19</v>
      </c>
      <c r="B18" s="43" t="s">
        <v>121</v>
      </c>
      <c r="C18" s="57" t="s">
        <v>101</v>
      </c>
      <c r="D18" s="58" t="s">
        <v>101</v>
      </c>
      <c r="E18" s="57" t="s">
        <v>102</v>
      </c>
      <c r="F18" s="58" t="s">
        <v>102</v>
      </c>
      <c r="G18" s="57" t="s">
        <v>101</v>
      </c>
      <c r="H18" s="58" t="s">
        <v>101</v>
      </c>
      <c r="I18" s="57" t="s">
        <v>101</v>
      </c>
      <c r="J18" s="58" t="s">
        <v>101</v>
      </c>
      <c r="K18" s="57" t="s">
        <v>101</v>
      </c>
      <c r="L18" s="58" t="s">
        <v>101</v>
      </c>
      <c r="M18" s="57"/>
      <c r="N18" s="9">
        <f t="shared" si="0"/>
        <v>8</v>
      </c>
    </row>
    <row r="19" spans="1:14" ht="23.25" customHeight="1" thickBot="1" x14ac:dyDescent="0.3">
      <c r="A19" s="6" t="s">
        <v>20</v>
      </c>
      <c r="B19" s="43" t="s">
        <v>122</v>
      </c>
      <c r="C19" s="58" t="s">
        <v>101</v>
      </c>
      <c r="D19" s="58" t="s">
        <v>101</v>
      </c>
      <c r="E19" s="58" t="s">
        <v>102</v>
      </c>
      <c r="F19" s="58" t="s">
        <v>101</v>
      </c>
      <c r="G19" s="58" t="s">
        <v>101</v>
      </c>
      <c r="H19" s="58" t="s">
        <v>101</v>
      </c>
      <c r="I19" s="58" t="s">
        <v>101</v>
      </c>
      <c r="J19" s="58" t="s">
        <v>101</v>
      </c>
      <c r="K19" s="58" t="s">
        <v>101</v>
      </c>
      <c r="L19" s="58" t="s">
        <v>101</v>
      </c>
      <c r="M19" s="58" t="s">
        <v>101</v>
      </c>
      <c r="N19" s="9">
        <f t="shared" si="0"/>
        <v>10</v>
      </c>
    </row>
    <row r="20" spans="1:14" ht="24" customHeight="1" thickBot="1" x14ac:dyDescent="0.3">
      <c r="A20" s="6" t="s">
        <v>21</v>
      </c>
      <c r="B20" s="43" t="s">
        <v>123</v>
      </c>
      <c r="C20" s="57" t="s">
        <v>101</v>
      </c>
      <c r="D20" s="58" t="s">
        <v>101</v>
      </c>
      <c r="E20" s="57" t="s">
        <v>102</v>
      </c>
      <c r="F20" s="58" t="s">
        <v>102</v>
      </c>
      <c r="G20" s="57" t="s">
        <v>101</v>
      </c>
      <c r="H20" s="58" t="s">
        <v>101</v>
      </c>
      <c r="I20" s="57" t="s">
        <v>101</v>
      </c>
      <c r="J20" s="58" t="s">
        <v>101</v>
      </c>
      <c r="K20" s="57" t="s">
        <v>101</v>
      </c>
      <c r="L20" s="58" t="s">
        <v>101</v>
      </c>
      <c r="M20" s="57" t="s">
        <v>101</v>
      </c>
      <c r="N20" s="9">
        <f t="shared" si="0"/>
        <v>9</v>
      </c>
    </row>
    <row r="21" spans="1:14" ht="22.5" customHeight="1" thickBot="1" x14ac:dyDescent="0.3">
      <c r="A21" s="6" t="s">
        <v>22</v>
      </c>
      <c r="B21" s="43" t="s">
        <v>124</v>
      </c>
      <c r="C21" s="58" t="s">
        <v>101</v>
      </c>
      <c r="D21" s="58" t="s">
        <v>102</v>
      </c>
      <c r="E21" s="58" t="s">
        <v>102</v>
      </c>
      <c r="F21" s="58" t="s">
        <v>102</v>
      </c>
      <c r="G21" s="58" t="s">
        <v>101</v>
      </c>
      <c r="H21" s="58" t="s">
        <v>101</v>
      </c>
      <c r="I21" s="58" t="s">
        <v>101</v>
      </c>
      <c r="J21" s="58" t="s">
        <v>101</v>
      </c>
      <c r="K21" s="58" t="s">
        <v>101</v>
      </c>
      <c r="L21" s="58" t="s">
        <v>102</v>
      </c>
      <c r="M21" s="58" t="s">
        <v>101</v>
      </c>
      <c r="N21" s="9">
        <f t="shared" si="0"/>
        <v>7</v>
      </c>
    </row>
    <row r="22" spans="1:14" ht="18.75" customHeight="1" thickBot="1" x14ac:dyDescent="0.3">
      <c r="A22" s="6" t="s">
        <v>23</v>
      </c>
      <c r="B22" s="43" t="s">
        <v>125</v>
      </c>
      <c r="C22" s="57" t="s">
        <v>101</v>
      </c>
      <c r="D22" s="58" t="s">
        <v>101</v>
      </c>
      <c r="E22" s="57" t="s">
        <v>101</v>
      </c>
      <c r="F22" s="58" t="s">
        <v>101</v>
      </c>
      <c r="G22" s="57" t="s">
        <v>101</v>
      </c>
      <c r="H22" s="58" t="s">
        <v>101</v>
      </c>
      <c r="I22" s="57" t="s">
        <v>101</v>
      </c>
      <c r="J22" s="58" t="s">
        <v>102</v>
      </c>
      <c r="K22" s="57" t="s">
        <v>101</v>
      </c>
      <c r="L22" s="58" t="s">
        <v>101</v>
      </c>
      <c r="M22" s="57" t="s">
        <v>101</v>
      </c>
      <c r="N22" s="9">
        <f t="shared" si="0"/>
        <v>10</v>
      </c>
    </row>
    <row r="23" spans="1:14" ht="21" customHeight="1" thickBot="1" x14ac:dyDescent="0.3">
      <c r="A23" s="6" t="s">
        <v>24</v>
      </c>
      <c r="B23" s="43" t="s">
        <v>126</v>
      </c>
      <c r="C23" s="58" t="s">
        <v>101</v>
      </c>
      <c r="D23" s="58" t="s">
        <v>101</v>
      </c>
      <c r="E23" s="59" t="s">
        <v>102</v>
      </c>
      <c r="F23" s="58" t="s">
        <v>102</v>
      </c>
      <c r="G23" s="58" t="s">
        <v>101</v>
      </c>
      <c r="H23" s="58" t="s">
        <v>101</v>
      </c>
      <c r="I23" s="58" t="s">
        <v>101</v>
      </c>
      <c r="J23" s="58" t="s">
        <v>101</v>
      </c>
      <c r="K23" s="58" t="s">
        <v>101</v>
      </c>
      <c r="L23" s="58" t="s">
        <v>101</v>
      </c>
      <c r="M23" s="58" t="s">
        <v>101</v>
      </c>
      <c r="N23" s="9">
        <f t="shared" si="0"/>
        <v>9</v>
      </c>
    </row>
    <row r="24" spans="1:14" ht="26.25" customHeight="1" thickBot="1" x14ac:dyDescent="0.3">
      <c r="A24" s="6" t="s">
        <v>25</v>
      </c>
      <c r="B24" s="43" t="s">
        <v>99</v>
      </c>
      <c r="C24" s="57" t="s">
        <v>101</v>
      </c>
      <c r="D24" s="58" t="s">
        <v>101</v>
      </c>
      <c r="E24" s="57" t="s">
        <v>102</v>
      </c>
      <c r="F24" s="58" t="s">
        <v>102</v>
      </c>
      <c r="G24" s="57" t="s">
        <v>101</v>
      </c>
      <c r="H24" s="58" t="s">
        <v>101</v>
      </c>
      <c r="I24" s="57" t="s">
        <v>101</v>
      </c>
      <c r="J24" s="58" t="s">
        <v>101</v>
      </c>
      <c r="K24" s="57" t="s">
        <v>101</v>
      </c>
      <c r="L24" s="58" t="s">
        <v>101</v>
      </c>
      <c r="M24" s="57" t="s">
        <v>101</v>
      </c>
      <c r="N24" s="9">
        <f t="shared" si="0"/>
        <v>9</v>
      </c>
    </row>
    <row r="25" spans="1:14" ht="22.5" customHeight="1" thickBot="1" x14ac:dyDescent="0.3">
      <c r="A25" s="6" t="s">
        <v>26</v>
      </c>
      <c r="B25" s="43" t="s">
        <v>100</v>
      </c>
      <c r="C25" s="58" t="s">
        <v>101</v>
      </c>
      <c r="D25" s="58" t="s">
        <v>101</v>
      </c>
      <c r="E25" s="58" t="s">
        <v>102</v>
      </c>
      <c r="F25" s="58" t="s">
        <v>101</v>
      </c>
      <c r="G25" s="58" t="s">
        <v>101</v>
      </c>
      <c r="H25" s="58" t="s">
        <v>101</v>
      </c>
      <c r="I25" s="58" t="s">
        <v>101</v>
      </c>
      <c r="J25" s="58" t="s">
        <v>101</v>
      </c>
      <c r="K25" s="58" t="s">
        <v>101</v>
      </c>
      <c r="L25" s="58" t="s">
        <v>101</v>
      </c>
      <c r="M25" s="58" t="s">
        <v>101</v>
      </c>
      <c r="N25" s="9">
        <f t="shared" si="0"/>
        <v>10</v>
      </c>
    </row>
    <row r="26" spans="1:14" ht="32.25" customHeight="1" thickBot="1" x14ac:dyDescent="0.3">
      <c r="A26" s="63" t="s">
        <v>95</v>
      </c>
      <c r="B26" s="64"/>
      <c r="C26" s="52">
        <f>COUNTIF(C6:C25,"=+")</f>
        <v>17</v>
      </c>
      <c r="D26" s="52">
        <f>COUNTIF(D6:D25,"=+")</f>
        <v>16</v>
      </c>
      <c r="E26" s="52">
        <f>COUNTIF(E6:E25,"=+")</f>
        <v>8</v>
      </c>
      <c r="F26" s="52">
        <f>COUNTIF(F6:F25,"=+")</f>
        <v>6</v>
      </c>
      <c r="G26" s="52"/>
      <c r="H26" s="52"/>
      <c r="I26" s="52"/>
      <c r="J26" s="52"/>
      <c r="K26" s="52"/>
      <c r="L26" s="52"/>
      <c r="M26" s="52"/>
      <c r="N26" s="9">
        <f>AVERAGE(N6:N25)</f>
        <v>8.75</v>
      </c>
    </row>
    <row r="28" spans="1:14" ht="3.6" customHeight="1" x14ac:dyDescent="0.25"/>
    <row r="29" spans="1:14" ht="21" x14ac:dyDescent="0.35">
      <c r="B29" s="95" t="s">
        <v>88</v>
      </c>
      <c r="C29" s="95"/>
    </row>
    <row r="30" spans="1:14" ht="21" x14ac:dyDescent="0.35">
      <c r="B30" s="14" t="s">
        <v>107</v>
      </c>
      <c r="C30" s="14" t="s">
        <v>4</v>
      </c>
    </row>
    <row r="31" spans="1:14" ht="19.5" thickBot="1" x14ac:dyDescent="0.3">
      <c r="B31" s="15">
        <f>N26/11*100</f>
        <v>79.545454545454547</v>
      </c>
      <c r="C31" s="47">
        <v>8.8000000000000007</v>
      </c>
    </row>
  </sheetData>
  <mergeCells count="16">
    <mergeCell ref="B29:C29"/>
    <mergeCell ref="A26:B26"/>
    <mergeCell ref="I3:I4"/>
    <mergeCell ref="J3:J4"/>
    <mergeCell ref="A1:N1"/>
    <mergeCell ref="A3:A5"/>
    <mergeCell ref="C3:C4"/>
    <mergeCell ref="D3:D4"/>
    <mergeCell ref="E3:E4"/>
    <mergeCell ref="F3:F4"/>
    <mergeCell ref="G3:G4"/>
    <mergeCell ref="H3:H4"/>
    <mergeCell ref="M3:M4"/>
    <mergeCell ref="N3:N4"/>
    <mergeCell ref="K3:K4"/>
    <mergeCell ref="L3:L4"/>
  </mergeCells>
  <printOptions horizontalCentered="1"/>
  <pageMargins left="0" right="0" top="0" bottom="0" header="0" footer="0"/>
  <pageSetup paperSize="9" scale="55" orientation="landscape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22" zoomScale="89" zoomScaleNormal="89" workbookViewId="0">
      <selection activeCell="H42" sqref="H42"/>
    </sheetView>
  </sheetViews>
  <sheetFormatPr defaultRowHeight="15" x14ac:dyDescent="0.25"/>
  <cols>
    <col min="2" max="2" width="30" customWidth="1"/>
    <col min="3" max="3" width="20" customWidth="1"/>
    <col min="4" max="4" width="22.7109375" customWidth="1"/>
    <col min="5" max="5" width="19.28515625" customWidth="1"/>
    <col min="6" max="6" width="26.28515625" customWidth="1"/>
    <col min="7" max="7" width="20" customWidth="1"/>
    <col min="8" max="8" width="26.7109375" customWidth="1"/>
  </cols>
  <sheetData>
    <row r="1" spans="1:8" ht="33.75" customHeight="1" x14ac:dyDescent="0.25">
      <c r="A1" s="60" t="s">
        <v>85</v>
      </c>
      <c r="B1" s="60"/>
      <c r="C1" s="60"/>
      <c r="D1" s="60"/>
      <c r="E1" s="60"/>
      <c r="F1" s="60"/>
      <c r="G1" s="60"/>
      <c r="H1" s="60"/>
    </row>
    <row r="2" spans="1:8" ht="33" customHeight="1" thickBot="1" x14ac:dyDescent="0.3">
      <c r="A2" s="31" t="s">
        <v>6</v>
      </c>
      <c r="B2" s="32" t="s">
        <v>128</v>
      </c>
      <c r="C2" s="32"/>
      <c r="D2" s="32"/>
      <c r="E2" s="32"/>
      <c r="F2" s="32" t="s">
        <v>129</v>
      </c>
      <c r="G2" s="32"/>
      <c r="H2" s="32"/>
    </row>
    <row r="3" spans="1:8" ht="15.75" customHeight="1" x14ac:dyDescent="0.25">
      <c r="A3" s="65" t="s">
        <v>0</v>
      </c>
      <c r="B3" s="2" t="s">
        <v>86</v>
      </c>
      <c r="C3" s="70" t="s">
        <v>66</v>
      </c>
      <c r="D3" s="70" t="s">
        <v>28</v>
      </c>
      <c r="E3" s="70" t="s">
        <v>43</v>
      </c>
      <c r="F3" s="70" t="s">
        <v>44</v>
      </c>
      <c r="G3" s="70" t="s">
        <v>56</v>
      </c>
      <c r="H3" s="72" t="s">
        <v>3</v>
      </c>
    </row>
    <row r="4" spans="1:8" ht="36.6" customHeight="1" x14ac:dyDescent="0.25">
      <c r="A4" s="66"/>
      <c r="B4" s="3"/>
      <c r="C4" s="71"/>
      <c r="D4" s="71"/>
      <c r="E4" s="71"/>
      <c r="F4" s="71"/>
      <c r="G4" s="71"/>
      <c r="H4" s="73"/>
    </row>
    <row r="5" spans="1:8" ht="28.15" customHeight="1" thickBot="1" x14ac:dyDescent="0.3">
      <c r="A5" s="67"/>
      <c r="B5" s="10"/>
      <c r="C5" s="5" t="s">
        <v>90</v>
      </c>
      <c r="D5" s="5" t="s">
        <v>90</v>
      </c>
      <c r="E5" s="5" t="s">
        <v>90</v>
      </c>
      <c r="F5" s="5" t="s">
        <v>90</v>
      </c>
      <c r="G5" s="5" t="s">
        <v>90</v>
      </c>
      <c r="H5" s="5" t="s">
        <v>107</v>
      </c>
    </row>
    <row r="6" spans="1:8" ht="18.75" customHeight="1" thickBot="1" x14ac:dyDescent="0.3">
      <c r="A6" s="6" t="s">
        <v>7</v>
      </c>
      <c r="B6" s="43" t="s">
        <v>109</v>
      </c>
      <c r="C6" s="22">
        <f>ПРИЗНАКИ!T6</f>
        <v>17</v>
      </c>
      <c r="D6" s="21">
        <f>АНАЛИЗАТОРЫ!J6</f>
        <v>7</v>
      </c>
      <c r="E6" s="21">
        <f>ВОПРОСЫ!J6</f>
        <v>6</v>
      </c>
      <c r="F6" s="21">
        <f>ПРЕОБРАЗОВАТЕЛИ!N6</f>
        <v>10</v>
      </c>
      <c r="G6" s="21">
        <f>МОДЕЛИ!U6</f>
        <v>15</v>
      </c>
      <c r="H6" s="9">
        <f>SUM(C6:G6)*100/60</f>
        <v>91.666666666666671</v>
      </c>
    </row>
    <row r="7" spans="1:8" ht="21.75" customHeight="1" thickBot="1" x14ac:dyDescent="0.3">
      <c r="A7" s="6" t="s">
        <v>8</v>
      </c>
      <c r="B7" s="43" t="s">
        <v>110</v>
      </c>
      <c r="C7" s="22">
        <f>ПРИЗНАКИ!T7</f>
        <v>17</v>
      </c>
      <c r="D7" s="21">
        <f>АНАЛИЗАТОРЫ!J7</f>
        <v>3</v>
      </c>
      <c r="E7" s="21">
        <f>ВОПРОСЫ!J7</f>
        <v>3</v>
      </c>
      <c r="F7" s="21">
        <f>ПРЕОБРАЗОВАТЕЛИ!N7</f>
        <v>5</v>
      </c>
      <c r="G7" s="21">
        <f>МОДЕЛИ!U7</f>
        <v>7</v>
      </c>
      <c r="H7" s="9">
        <f t="shared" ref="H7:H26" si="0">SUM(C7:G7)*100/60</f>
        <v>58.333333333333336</v>
      </c>
    </row>
    <row r="8" spans="1:8" ht="21.75" customHeight="1" thickBot="1" x14ac:dyDescent="0.3">
      <c r="A8" s="6" t="s">
        <v>9</v>
      </c>
      <c r="B8" s="43" t="s">
        <v>111</v>
      </c>
      <c r="C8" s="22">
        <f>ПРИЗНАКИ!T8</f>
        <v>17</v>
      </c>
      <c r="D8" s="21">
        <f>АНАЛИЗАТОРЫ!J8</f>
        <v>7</v>
      </c>
      <c r="E8" s="21">
        <f>ВОПРОСЫ!J8</f>
        <v>7</v>
      </c>
      <c r="F8" s="21">
        <f>ПРЕОБРАЗОВАТЕЛИ!N8</f>
        <v>11</v>
      </c>
      <c r="G8" s="21">
        <f>МОДЕЛИ!U8</f>
        <v>16</v>
      </c>
      <c r="H8" s="9">
        <f t="shared" si="0"/>
        <v>96.666666666666671</v>
      </c>
    </row>
    <row r="9" spans="1:8" ht="16.5" customHeight="1" thickBot="1" x14ac:dyDescent="0.3">
      <c r="A9" s="6" t="s">
        <v>10</v>
      </c>
      <c r="B9" s="43" t="s">
        <v>112</v>
      </c>
      <c r="C9" s="22">
        <f>ПРИЗНАКИ!T9</f>
        <v>17</v>
      </c>
      <c r="D9" s="21">
        <f>АНАЛИЗАТОРЫ!J9</f>
        <v>5</v>
      </c>
      <c r="E9" s="21">
        <f>ВОПРОСЫ!J9</f>
        <v>5</v>
      </c>
      <c r="F9" s="21">
        <f>ПРЕОБРАЗОВАТЕЛИ!N9</f>
        <v>6</v>
      </c>
      <c r="G9" s="21">
        <f>МОДЕЛИ!U9</f>
        <v>3</v>
      </c>
      <c r="H9" s="9">
        <f t="shared" si="0"/>
        <v>60</v>
      </c>
    </row>
    <row r="10" spans="1:8" ht="20.25" customHeight="1" thickBot="1" x14ac:dyDescent="0.3">
      <c r="A10" s="6" t="s">
        <v>11</v>
      </c>
      <c r="B10" s="43" t="s">
        <v>113</v>
      </c>
      <c r="C10" s="22">
        <f>ПРИЗНАКИ!T10</f>
        <v>17</v>
      </c>
      <c r="D10" s="21">
        <f>АНАЛИЗАТОРЫ!J10</f>
        <v>6</v>
      </c>
      <c r="E10" s="21">
        <f>ВОПРОСЫ!J10</f>
        <v>3</v>
      </c>
      <c r="F10" s="21">
        <f>ПРЕОБРАЗОВАТЕЛИ!N10</f>
        <v>4</v>
      </c>
      <c r="G10" s="21">
        <f>МОДЕЛИ!U10</f>
        <v>3</v>
      </c>
      <c r="H10" s="9">
        <f t="shared" si="0"/>
        <v>55</v>
      </c>
    </row>
    <row r="11" spans="1:8" ht="21" customHeight="1" thickBot="1" x14ac:dyDescent="0.3">
      <c r="A11" s="6" t="s">
        <v>12</v>
      </c>
      <c r="B11" s="43" t="s">
        <v>114</v>
      </c>
      <c r="C11" s="22">
        <f>ПРИЗНАКИ!T11</f>
        <v>17</v>
      </c>
      <c r="D11" s="21">
        <f>АНАЛИЗАТОРЫ!J11</f>
        <v>7</v>
      </c>
      <c r="E11" s="21">
        <f>ВОПРОСЫ!J11</f>
        <v>7</v>
      </c>
      <c r="F11" s="21">
        <f>ПРЕОБРАЗОВАТЕЛИ!N11</f>
        <v>10</v>
      </c>
      <c r="G11" s="21">
        <f>МОДЕЛИ!U11</f>
        <v>16</v>
      </c>
      <c r="H11" s="9">
        <f t="shared" si="0"/>
        <v>95</v>
      </c>
    </row>
    <row r="12" spans="1:8" ht="20.25" customHeight="1" thickBot="1" x14ac:dyDescent="0.3">
      <c r="A12" s="6" t="s">
        <v>13</v>
      </c>
      <c r="B12" s="43" t="s">
        <v>115</v>
      </c>
      <c r="C12" s="22">
        <f>ПРИЗНАКИ!T12</f>
        <v>17</v>
      </c>
      <c r="D12" s="21">
        <f>АНАЛИЗАТОРЫ!J12</f>
        <v>7</v>
      </c>
      <c r="E12" s="21">
        <f>ВОПРОСЫ!J12</f>
        <v>6</v>
      </c>
      <c r="F12" s="21">
        <f>ПРЕОБРАЗОВАТЕЛИ!N12</f>
        <v>11</v>
      </c>
      <c r="G12" s="21">
        <f>МОДЕЛИ!U12</f>
        <v>16</v>
      </c>
      <c r="H12" s="9">
        <f t="shared" si="0"/>
        <v>95</v>
      </c>
    </row>
    <row r="13" spans="1:8" ht="21.75" customHeight="1" thickBot="1" x14ac:dyDescent="0.3">
      <c r="A13" s="6" t="s">
        <v>14</v>
      </c>
      <c r="B13" s="43" t="s">
        <v>116</v>
      </c>
      <c r="C13" s="22">
        <f>ПРИЗНАКИ!T13</f>
        <v>17</v>
      </c>
      <c r="D13" s="21">
        <f>АНАЛИЗАТОРЫ!J13</f>
        <v>6</v>
      </c>
      <c r="E13" s="21">
        <f>ВОПРОСЫ!J13</f>
        <v>5</v>
      </c>
      <c r="F13" s="21">
        <f>ПРЕОБРАЗОВАТЕЛИ!N13</f>
        <v>10</v>
      </c>
      <c r="G13" s="21">
        <f>МОДЕЛИ!U13</f>
        <v>11</v>
      </c>
      <c r="H13" s="9">
        <f t="shared" si="0"/>
        <v>81.666666666666671</v>
      </c>
    </row>
    <row r="14" spans="1:8" ht="20.25" customHeight="1" thickBot="1" x14ac:dyDescent="0.3">
      <c r="A14" s="6" t="s">
        <v>15</v>
      </c>
      <c r="B14" s="43" t="s">
        <v>117</v>
      </c>
      <c r="C14" s="22">
        <f>ПРИЗНАКИ!T14</f>
        <v>17</v>
      </c>
      <c r="D14" s="21">
        <f>АНАЛИЗАТОРЫ!J14</f>
        <v>7</v>
      </c>
      <c r="E14" s="21">
        <f>ВОПРОСЫ!J14</f>
        <v>5</v>
      </c>
      <c r="F14" s="21">
        <f>ПРЕОБРАЗОВАТЕЛИ!N14</f>
        <v>9</v>
      </c>
      <c r="G14" s="21">
        <f>МОДЕЛИ!U14</f>
        <v>13</v>
      </c>
      <c r="H14" s="9">
        <f t="shared" si="0"/>
        <v>85</v>
      </c>
    </row>
    <row r="15" spans="1:8" ht="23.25" customHeight="1" thickBot="1" x14ac:dyDescent="0.3">
      <c r="A15" s="6" t="s">
        <v>16</v>
      </c>
      <c r="B15" s="43" t="s">
        <v>118</v>
      </c>
      <c r="C15" s="22">
        <f>ПРИЗНАКИ!T15</f>
        <v>17</v>
      </c>
      <c r="D15" s="21">
        <f>АНАЛИЗАТОРЫ!J15</f>
        <v>7</v>
      </c>
      <c r="E15" s="21">
        <f>ВОПРОСЫ!J15</f>
        <v>5</v>
      </c>
      <c r="F15" s="21">
        <f>ПРЕОБРАЗОВАТЕЛИ!N15</f>
        <v>9</v>
      </c>
      <c r="G15" s="21">
        <f>МОДЕЛИ!U15</f>
        <v>14</v>
      </c>
      <c r="H15" s="9">
        <f t="shared" si="0"/>
        <v>86.666666666666671</v>
      </c>
    </row>
    <row r="16" spans="1:8" ht="24" customHeight="1" thickBot="1" x14ac:dyDescent="0.3">
      <c r="A16" s="6" t="s">
        <v>17</v>
      </c>
      <c r="B16" s="43" t="s">
        <v>119</v>
      </c>
      <c r="C16" s="22">
        <f>ПРИЗНАКИ!T16</f>
        <v>17</v>
      </c>
      <c r="D16" s="21">
        <f>АНАЛИЗАТОРЫ!J16</f>
        <v>6</v>
      </c>
      <c r="E16" s="21">
        <f>ВОПРОСЫ!J16</f>
        <v>6</v>
      </c>
      <c r="F16" s="21">
        <f>ПРЕОБРАЗОВАТЕЛИ!N16</f>
        <v>9</v>
      </c>
      <c r="G16" s="21">
        <f>МОДЕЛИ!U16</f>
        <v>14</v>
      </c>
      <c r="H16" s="9">
        <f t="shared" si="0"/>
        <v>86.666666666666671</v>
      </c>
    </row>
    <row r="17" spans="1:8" ht="21" customHeight="1" thickBot="1" x14ac:dyDescent="0.3">
      <c r="A17" s="6" t="s">
        <v>18</v>
      </c>
      <c r="B17" s="43" t="s">
        <v>120</v>
      </c>
      <c r="C17" s="22">
        <f>ПРИЗНАКИ!T17</f>
        <v>17</v>
      </c>
      <c r="D17" s="21">
        <f>АНАЛИЗАТОРЫ!J17</f>
        <v>5</v>
      </c>
      <c r="E17" s="21">
        <f>ВОПРОСЫ!J17</f>
        <v>4</v>
      </c>
      <c r="F17" s="21">
        <f>ПРЕОБРАЗОВАТЕЛИ!N17</f>
        <v>9</v>
      </c>
      <c r="G17" s="21">
        <f>МОДЕЛИ!U17</f>
        <v>6</v>
      </c>
      <c r="H17" s="9">
        <f t="shared" si="0"/>
        <v>68.333333333333329</v>
      </c>
    </row>
    <row r="18" spans="1:8" ht="22.5" customHeight="1" thickBot="1" x14ac:dyDescent="0.3">
      <c r="A18" s="6" t="s">
        <v>19</v>
      </c>
      <c r="B18" s="43" t="s">
        <v>121</v>
      </c>
      <c r="C18" s="22">
        <f>ПРИЗНАКИ!T18</f>
        <v>17</v>
      </c>
      <c r="D18" s="21">
        <f>АНАЛИЗАТОРЫ!J18</f>
        <v>5</v>
      </c>
      <c r="E18" s="21">
        <f>ВОПРОСЫ!J18</f>
        <v>5</v>
      </c>
      <c r="F18" s="21">
        <f>ПРЕОБРАЗОВАТЕЛИ!N18</f>
        <v>8</v>
      </c>
      <c r="G18" s="21">
        <f>МОДЕЛИ!U18</f>
        <v>8</v>
      </c>
      <c r="H18" s="9">
        <f t="shared" si="0"/>
        <v>71.666666666666671</v>
      </c>
    </row>
    <row r="19" spans="1:8" ht="23.25" customHeight="1" thickBot="1" x14ac:dyDescent="0.3">
      <c r="A19" s="6" t="s">
        <v>20</v>
      </c>
      <c r="B19" s="43" t="s">
        <v>122</v>
      </c>
      <c r="C19" s="22">
        <f>ПРИЗНАКИ!T18</f>
        <v>17</v>
      </c>
      <c r="D19" s="21">
        <f>АНАЛИЗАТОРЫ!J19</f>
        <v>7</v>
      </c>
      <c r="E19" s="21">
        <f>ВОПРОСЫ!J19</f>
        <v>7</v>
      </c>
      <c r="F19" s="21">
        <f>ПРЕОБРАЗОВАТЕЛИ!N19</f>
        <v>10</v>
      </c>
      <c r="G19" s="21">
        <f>МОДЕЛИ!U19</f>
        <v>16</v>
      </c>
      <c r="H19" s="9">
        <f t="shared" si="0"/>
        <v>95</v>
      </c>
    </row>
    <row r="20" spans="1:8" ht="24" customHeight="1" thickBot="1" x14ac:dyDescent="0.3">
      <c r="A20" s="6" t="s">
        <v>21</v>
      </c>
      <c r="B20" s="43" t="s">
        <v>123</v>
      </c>
      <c r="C20" s="22">
        <f>ПРИЗНАКИ!T19</f>
        <v>17</v>
      </c>
      <c r="D20" s="21">
        <f>АНАЛИЗАТОРЫ!J20</f>
        <v>7</v>
      </c>
      <c r="E20" s="21">
        <f>ВОПРОСЫ!J20</f>
        <v>7</v>
      </c>
      <c r="F20" s="21">
        <f>ПРЕОБРАЗОВАТЕЛИ!N20</f>
        <v>9</v>
      </c>
      <c r="G20" s="21">
        <f>МОДЕЛИ!U20</f>
        <v>13</v>
      </c>
      <c r="H20" s="9">
        <f t="shared" si="0"/>
        <v>88.333333333333329</v>
      </c>
    </row>
    <row r="21" spans="1:8" ht="22.5" customHeight="1" thickBot="1" x14ac:dyDescent="0.3">
      <c r="A21" s="6" t="s">
        <v>22</v>
      </c>
      <c r="B21" s="43" t="s">
        <v>124</v>
      </c>
      <c r="C21" s="22">
        <f>ПРИЗНАКИ!T20</f>
        <v>17</v>
      </c>
      <c r="D21" s="21">
        <f>АНАЛИЗАТОРЫ!J21</f>
        <v>7</v>
      </c>
      <c r="E21" s="21">
        <f>ВОПРОСЫ!J21</f>
        <v>4</v>
      </c>
      <c r="F21" s="21">
        <f>ПРЕОБРАЗОВАТЕЛИ!N21</f>
        <v>7</v>
      </c>
      <c r="G21" s="21">
        <f>МОДЕЛИ!U21</f>
        <v>8</v>
      </c>
      <c r="H21" s="9">
        <f t="shared" si="0"/>
        <v>71.666666666666671</v>
      </c>
    </row>
    <row r="22" spans="1:8" ht="18.75" customHeight="1" thickBot="1" x14ac:dyDescent="0.3">
      <c r="A22" s="6" t="s">
        <v>23</v>
      </c>
      <c r="B22" s="43" t="s">
        <v>125</v>
      </c>
      <c r="C22" s="22">
        <f>ПРИЗНАКИ!T21</f>
        <v>17</v>
      </c>
      <c r="D22" s="21">
        <f>АНАЛИЗАТОРЫ!J22</f>
        <v>7</v>
      </c>
      <c r="E22" s="21">
        <f>ВОПРОСЫ!J22</f>
        <v>7</v>
      </c>
      <c r="F22" s="21">
        <f>ПРЕОБРАЗОВАТЕЛИ!N22</f>
        <v>10</v>
      </c>
      <c r="G22" s="21">
        <f>МОДЕЛИ!U22</f>
        <v>15</v>
      </c>
      <c r="H22" s="9">
        <f t="shared" si="0"/>
        <v>93.333333333333329</v>
      </c>
    </row>
    <row r="23" spans="1:8" ht="21" customHeight="1" thickBot="1" x14ac:dyDescent="0.3">
      <c r="A23" s="6" t="s">
        <v>24</v>
      </c>
      <c r="B23" s="43" t="s">
        <v>126</v>
      </c>
      <c r="C23" s="22">
        <f>ПРИЗНАКИ!T21</f>
        <v>17</v>
      </c>
      <c r="D23" s="21">
        <f>АНАЛИЗАТОРЫ!J23</f>
        <v>5</v>
      </c>
      <c r="E23" s="21">
        <f>ВОПРОСЫ!J23</f>
        <v>5</v>
      </c>
      <c r="F23" s="21">
        <f>ПРЕОБРАЗОВАТЕЛИ!N23</f>
        <v>9</v>
      </c>
      <c r="G23" s="21">
        <f>МОДЕЛИ!U23</f>
        <v>9</v>
      </c>
      <c r="H23" s="9">
        <f t="shared" si="0"/>
        <v>75</v>
      </c>
    </row>
    <row r="24" spans="1:8" ht="26.25" customHeight="1" thickBot="1" x14ac:dyDescent="0.3">
      <c r="A24" s="6" t="s">
        <v>25</v>
      </c>
      <c r="B24" s="43" t="s">
        <v>99</v>
      </c>
      <c r="C24" s="22">
        <f>ПРИЗНАКИ!T22</f>
        <v>17</v>
      </c>
      <c r="D24" s="21">
        <f>АНАЛИЗАТОРЫ!J24</f>
        <v>7</v>
      </c>
      <c r="E24" s="21">
        <f>ВОПРОСЫ!J24</f>
        <v>6</v>
      </c>
      <c r="F24" s="21">
        <f>ПРЕОБРАЗОВАТЕЛИ!N24</f>
        <v>9</v>
      </c>
      <c r="G24" s="21">
        <f>МОДЕЛИ!U24</f>
        <v>11</v>
      </c>
      <c r="H24" s="9">
        <f t="shared" si="0"/>
        <v>83.333333333333329</v>
      </c>
    </row>
    <row r="25" spans="1:8" ht="22.5" customHeight="1" thickBot="1" x14ac:dyDescent="0.3">
      <c r="A25" s="6" t="s">
        <v>26</v>
      </c>
      <c r="B25" s="43" t="s">
        <v>100</v>
      </c>
      <c r="C25" s="22">
        <f>ПРИЗНАКИ!T23</f>
        <v>17</v>
      </c>
      <c r="D25" s="21">
        <f>АНАЛИЗАТОРЫ!J25</f>
        <v>7</v>
      </c>
      <c r="E25" s="21">
        <f>ВОПРОСЫ!J25</f>
        <v>7</v>
      </c>
      <c r="F25" s="21">
        <f>ПРЕОБРАЗОВАТЕЛИ!N25</f>
        <v>10</v>
      </c>
      <c r="G25" s="21">
        <f>МОДЕЛИ!U25</f>
        <v>15</v>
      </c>
      <c r="H25" s="9">
        <f t="shared" si="0"/>
        <v>93.333333333333329</v>
      </c>
    </row>
    <row r="26" spans="1:8" ht="32.25" customHeight="1" thickBot="1" x14ac:dyDescent="0.3">
      <c r="A26" s="63"/>
      <c r="B26" s="98"/>
      <c r="C26" s="22">
        <f>ПРИЗНАКИ!T26</f>
        <v>17</v>
      </c>
      <c r="D26" s="21">
        <f>АНАЛИЗАТОРЫ!J26</f>
        <v>6.25</v>
      </c>
      <c r="E26" s="21">
        <f>ВОПРОСЫ!J26</f>
        <v>5.5</v>
      </c>
      <c r="F26" s="21">
        <f>ПРЕОБРАЗОВАТЕЛИ!N26</f>
        <v>8.75</v>
      </c>
      <c r="G26" s="21">
        <f>МОДЕЛИ!U26</f>
        <v>11.45</v>
      </c>
      <c r="H26" s="9">
        <f t="shared" si="0"/>
        <v>81.583333333333329</v>
      </c>
    </row>
    <row r="27" spans="1:8" ht="15.75" thickBot="1" x14ac:dyDescent="0.3">
      <c r="C27" s="22"/>
    </row>
    <row r="28" spans="1:8" ht="15.75" thickBot="1" x14ac:dyDescent="0.3">
      <c r="B28" s="18"/>
      <c r="C28" s="22"/>
    </row>
    <row r="29" spans="1:8" x14ac:dyDescent="0.25">
      <c r="B29" s="18" t="s">
        <v>84</v>
      </c>
      <c r="C29" s="19">
        <f>ПРИЗНАКИ!T26*100/17</f>
        <v>100</v>
      </c>
    </row>
    <row r="30" spans="1:8" x14ac:dyDescent="0.25">
      <c r="B30" s="18" t="s">
        <v>35</v>
      </c>
      <c r="C30" s="19">
        <f>АНАЛИЗАТОРЫ!J26*100/7</f>
        <v>89.285714285714292</v>
      </c>
    </row>
    <row r="31" spans="1:8" x14ac:dyDescent="0.25">
      <c r="B31" s="18" t="s">
        <v>87</v>
      </c>
      <c r="C31" s="19">
        <f>ВОПРОСЫ!J26*100/7</f>
        <v>78.571428571428569</v>
      </c>
    </row>
    <row r="32" spans="1:8" x14ac:dyDescent="0.25">
      <c r="B32" s="18" t="s">
        <v>88</v>
      </c>
      <c r="C32" s="19">
        <f>ПРЕОБРАЗОВАТЕЛИ!N26*100/11</f>
        <v>79.545454545454547</v>
      </c>
    </row>
    <row r="33" spans="2:3" x14ac:dyDescent="0.25">
      <c r="B33" s="18" t="s">
        <v>89</v>
      </c>
      <c r="C33" s="19">
        <f>МОДЕЛИ!U26*100/18</f>
        <v>63.611111111111114</v>
      </c>
    </row>
    <row r="34" spans="2:3" ht="27.6" customHeight="1" x14ac:dyDescent="0.25">
      <c r="B34" s="20" t="s">
        <v>94</v>
      </c>
      <c r="C34" s="19">
        <f>AVERAGE(C29:C33)</f>
        <v>82.20274170274169</v>
      </c>
    </row>
  </sheetData>
  <mergeCells count="9">
    <mergeCell ref="A26:B26"/>
    <mergeCell ref="A1:H1"/>
    <mergeCell ref="A3:A5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" footer="0"/>
  <pageSetup paperSize="9" scale="5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ПРИЗНАКИ</vt:lpstr>
      <vt:lpstr>АНАЛИЗАТОРЫ</vt:lpstr>
      <vt:lpstr>ВОПРОСЫ</vt:lpstr>
      <vt:lpstr>МОДЕЛИ</vt:lpstr>
      <vt:lpstr>ПРЕОБРАЗОВАТЕЛИ</vt:lpstr>
      <vt:lpstr>СВОДНАЯ</vt:lpstr>
      <vt:lpstr>ПРИЗНАКИ!Область_печати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2022-10-20T06:03:48Z</dcterms:modified>
</cp:coreProperties>
</file>